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C:\Users\Uporabnik\Documents\DRSI\2. razpis\Most čez Barbaro\Razpis\"/>
    </mc:Choice>
  </mc:AlternateContent>
  <xr:revisionPtr revIDLastSave="0" documentId="13_ncr:1_{F1ADE0E9-E977-4AE0-A846-7193E94F42F7}" xr6:coauthVersionLast="45" xr6:coauthVersionMax="45" xr10:uidLastSave="{00000000-0000-0000-0000-000000000000}"/>
  <bookViews>
    <workbookView xWindow="-28920" yWindow="-120" windowWidth="29040" windowHeight="15840" activeTab="6" xr2:uid="{00000000-000D-0000-FFFF-FFFF00000000}"/>
  </bookViews>
  <sheets>
    <sheet name="Most" sheetId="1" r:id="rId1"/>
    <sheet name="Most Rekapitulacija" sheetId="2" r:id="rId2"/>
    <sheet name="Cesta" sheetId="3" r:id="rId3"/>
    <sheet name="Potok" sheetId="4" r:id="rId4"/>
    <sheet name="Elektro" sheetId="5" r:id="rId5"/>
    <sheet name="Zapora" sheetId="6" r:id="rId6"/>
    <sheet name="REKAPITULACIJA" sheetId="7" r:id="rId7"/>
  </sheets>
  <definedNames>
    <definedName name="most_skupno_gradbenainobrtniska">Most!$F$436</definedName>
    <definedName name="most_skupno_odvodnjavanje">Most!$F$282</definedName>
    <definedName name="most_skupno_oprema">Most!$F$446</definedName>
    <definedName name="most_skupno_pripravljalna">Most!$F$153</definedName>
    <definedName name="most_skupno_razno">Most!$F$481</definedName>
    <definedName name="most_skupno_tujestoritve">Most!$F$472</definedName>
    <definedName name="most_skupno_voziscne">Most!$F$256</definedName>
    <definedName name="most_skupno_zemeljska">Most!$F$225</definedName>
    <definedName name="_xlnm.Print_Area" localSheetId="2">Cesta!$A$1:$I$175</definedName>
    <definedName name="_xlnm.Print_Area" localSheetId="0">Most!$A$1:$F$482</definedName>
    <definedName name="_xlnm.Print_Area" localSheetId="5">Zapora!$A$1:$G$43</definedName>
  </definedNames>
  <calcPr calcId="181029" concurrentCalc="0"/>
</workbook>
</file>

<file path=xl/calcChain.xml><?xml version="1.0" encoding="utf-8"?>
<calcChain xmlns="http://schemas.openxmlformats.org/spreadsheetml/2006/main">
  <c r="F470" i="1" l="1"/>
  <c r="F464" i="1"/>
  <c r="F457" i="1"/>
  <c r="F472" i="1"/>
  <c r="C12" i="2"/>
  <c r="F10" i="1"/>
  <c r="F14" i="1"/>
  <c r="F18" i="1"/>
  <c r="F22" i="1"/>
  <c r="F26" i="1"/>
  <c r="F30" i="1"/>
  <c r="F38" i="1"/>
  <c r="F42" i="1"/>
  <c r="F46" i="1"/>
  <c r="F50" i="1"/>
  <c r="F54" i="1"/>
  <c r="F58" i="1"/>
  <c r="F62" i="1"/>
  <c r="F67" i="1"/>
  <c r="F71" i="1"/>
  <c r="F75" i="1"/>
  <c r="F79" i="1"/>
  <c r="F84" i="1"/>
  <c r="F87" i="1"/>
  <c r="F100" i="1"/>
  <c r="F103" i="1"/>
  <c r="F107" i="1"/>
  <c r="F111" i="1"/>
  <c r="F115" i="1"/>
  <c r="F119" i="1"/>
  <c r="F123" i="1"/>
  <c r="F127" i="1"/>
  <c r="F131" i="1"/>
  <c r="F137" i="1"/>
  <c r="F141" i="1"/>
  <c r="F147" i="1"/>
  <c r="F151" i="1"/>
  <c r="F153" i="1"/>
  <c r="F162" i="1"/>
  <c r="F167" i="1"/>
  <c r="F171" i="1"/>
  <c r="F177" i="1"/>
  <c r="F183" i="1"/>
  <c r="F190" i="1"/>
  <c r="F197" i="1"/>
  <c r="F201" i="1"/>
  <c r="F205" i="1"/>
  <c r="F209" i="1"/>
  <c r="F217" i="1"/>
  <c r="F223" i="1"/>
  <c r="F225" i="1"/>
  <c r="F233" i="1"/>
  <c r="F242" i="1"/>
  <c r="F250" i="1"/>
  <c r="F256" i="1"/>
  <c r="F263" i="1"/>
  <c r="F268" i="1"/>
  <c r="F271" i="1"/>
  <c r="F274" i="1"/>
  <c r="F280" i="1"/>
  <c r="F282" i="1"/>
  <c r="F289" i="1"/>
  <c r="F293" i="1"/>
  <c r="F297" i="1"/>
  <c r="F301" i="1"/>
  <c r="F305" i="1"/>
  <c r="F309" i="1"/>
  <c r="F314" i="1"/>
  <c r="F320" i="1"/>
  <c r="F324" i="1"/>
  <c r="F328" i="1"/>
  <c r="F334" i="1"/>
  <c r="F338" i="1"/>
  <c r="F342" i="1"/>
  <c r="F346" i="1"/>
  <c r="F350" i="1"/>
  <c r="F356" i="1"/>
  <c r="F360" i="1"/>
  <c r="F363" i="1"/>
  <c r="F367" i="1"/>
  <c r="F371" i="1"/>
  <c r="F378" i="1"/>
  <c r="F384" i="1"/>
  <c r="F388" i="1"/>
  <c r="F392" i="1"/>
  <c r="F396" i="1"/>
  <c r="F404" i="1"/>
  <c r="F409" i="1"/>
  <c r="F412" i="1"/>
  <c r="F416" i="1"/>
  <c r="F420" i="1"/>
  <c r="F423" i="1"/>
  <c r="F426" i="1"/>
  <c r="F430" i="1"/>
  <c r="F434" i="1"/>
  <c r="F436" i="1"/>
  <c r="F446" i="1"/>
  <c r="F479" i="1"/>
  <c r="F481" i="1"/>
  <c r="C13" i="2"/>
  <c r="C6" i="2"/>
  <c r="C7" i="2"/>
  <c r="C8" i="2"/>
  <c r="C9" i="2"/>
  <c r="C10" i="2"/>
  <c r="C11" i="2"/>
  <c r="C15" i="2"/>
  <c r="C17" i="2"/>
  <c r="D6" i="7"/>
  <c r="H5" i="5"/>
  <c r="H7" i="5"/>
  <c r="H9" i="5"/>
  <c r="H11" i="5"/>
  <c r="H13" i="5"/>
  <c r="H124" i="5"/>
  <c r="H18" i="5"/>
  <c r="H20" i="5"/>
  <c r="H22" i="5"/>
  <c r="H24" i="5"/>
  <c r="H26" i="5"/>
  <c r="H28" i="5"/>
  <c r="H30" i="5"/>
  <c r="H32" i="5"/>
  <c r="H34" i="5"/>
  <c r="H36" i="5"/>
  <c r="H125" i="5"/>
  <c r="H43" i="5"/>
  <c r="H45" i="5"/>
  <c r="H47" i="5"/>
  <c r="H49" i="5"/>
  <c r="H51" i="5"/>
  <c r="H53" i="5"/>
  <c r="H58" i="5"/>
  <c r="H60" i="5"/>
  <c r="H62" i="5"/>
  <c r="H64" i="5"/>
  <c r="H66" i="5"/>
  <c r="H68" i="5"/>
  <c r="H73" i="5"/>
  <c r="H75" i="5"/>
  <c r="H77" i="5"/>
  <c r="H79" i="5"/>
  <c r="H84" i="5"/>
  <c r="H86" i="5"/>
  <c r="H88" i="5"/>
  <c r="H90" i="5"/>
  <c r="H92" i="5"/>
  <c r="H126" i="5"/>
  <c r="H97" i="5"/>
  <c r="H99" i="5"/>
  <c r="H101" i="5"/>
  <c r="H103" i="5"/>
  <c r="H106" i="5"/>
  <c r="H108" i="5"/>
  <c r="H110" i="5"/>
  <c r="H127" i="5"/>
  <c r="H128" i="5"/>
  <c r="D9" i="7"/>
  <c r="D12" i="7"/>
  <c r="D13" i="7"/>
  <c r="D14" i="7"/>
  <c r="D10" i="7"/>
  <c r="D8" i="7"/>
  <c r="D7" i="7"/>
  <c r="G42" i="6"/>
  <c r="G46" i="6"/>
  <c r="G47" i="6"/>
  <c r="G48" i="6"/>
  <c r="H129" i="5"/>
  <c r="H130" i="5"/>
  <c r="G23" i="4"/>
  <c r="G25" i="4"/>
  <c r="G31" i="4"/>
  <c r="G30" i="4"/>
  <c r="G11" i="4"/>
  <c r="G13" i="4"/>
  <c r="G15" i="4"/>
  <c r="G17" i="4"/>
  <c r="G19" i="4"/>
  <c r="G21" i="4"/>
  <c r="G5" i="4"/>
  <c r="G7" i="4"/>
  <c r="G32" i="4"/>
  <c r="G33" i="4"/>
  <c r="G34" i="4"/>
  <c r="I156" i="3"/>
  <c r="I154" i="3"/>
  <c r="I158" i="3"/>
  <c r="I172" i="3"/>
  <c r="I142" i="3"/>
  <c r="I144" i="3"/>
  <c r="I171" i="3"/>
  <c r="I114" i="3"/>
  <c r="I118" i="3"/>
  <c r="I170" i="3"/>
  <c r="I173" i="3"/>
  <c r="I169" i="3"/>
  <c r="I168" i="3"/>
  <c r="I167" i="3"/>
  <c r="I166" i="3"/>
  <c r="I152" i="3"/>
  <c r="I150" i="3"/>
  <c r="I148" i="3"/>
  <c r="I140" i="3"/>
  <c r="I138" i="3"/>
  <c r="I136" i="3"/>
  <c r="I134" i="3"/>
  <c r="I132" i="3"/>
  <c r="I130" i="3"/>
  <c r="I128" i="3"/>
  <c r="I126" i="3"/>
  <c r="I124" i="3"/>
  <c r="I122" i="3"/>
  <c r="I116" i="3"/>
  <c r="I112" i="3"/>
  <c r="I110" i="3"/>
  <c r="I104" i="3"/>
  <c r="I106" i="3"/>
  <c r="I102" i="3"/>
  <c r="I100" i="3"/>
  <c r="I98" i="3"/>
  <c r="I96" i="3"/>
  <c r="I94" i="3"/>
  <c r="I92" i="3"/>
  <c r="I90" i="3"/>
  <c r="I84" i="3"/>
  <c r="I86" i="3"/>
  <c r="I82" i="3"/>
  <c r="I79" i="3"/>
  <c r="I77" i="3"/>
  <c r="I75" i="3"/>
  <c r="I73" i="3"/>
  <c r="I71" i="3"/>
  <c r="I69" i="3"/>
  <c r="I66" i="3"/>
  <c r="I64" i="3"/>
  <c r="I62" i="3"/>
  <c r="I60" i="3"/>
  <c r="I57" i="3"/>
  <c r="I55" i="3"/>
  <c r="I53" i="3"/>
  <c r="I47" i="3"/>
  <c r="I49" i="3"/>
  <c r="I45" i="3"/>
  <c r="I43" i="3"/>
  <c r="I41" i="3"/>
  <c r="I39" i="3"/>
  <c r="I37" i="3"/>
  <c r="I35" i="3"/>
  <c r="I33" i="3"/>
  <c r="I31" i="3"/>
  <c r="I29" i="3"/>
  <c r="I25" i="3"/>
  <c r="I23" i="3"/>
  <c r="I21" i="3"/>
  <c r="I19" i="3"/>
  <c r="I17" i="3"/>
  <c r="I15" i="3"/>
  <c r="I13" i="3"/>
  <c r="I11" i="3"/>
  <c r="I9" i="3"/>
  <c r="I7" i="3"/>
  <c r="G40" i="6"/>
  <c r="G39" i="6"/>
  <c r="G35" i="6"/>
  <c r="G31" i="6"/>
  <c r="G29" i="6"/>
  <c r="G27" i="6"/>
  <c r="G23" i="6"/>
  <c r="G19" i="6"/>
  <c r="G17" i="6"/>
  <c r="G15" i="6"/>
  <c r="G13" i="6"/>
  <c r="G39" i="3"/>
  <c r="I174" i="3"/>
  <c r="I175" i="3"/>
  <c r="C18" i="2"/>
  <c r="C19" i="2"/>
</calcChain>
</file>

<file path=xl/sharedStrings.xml><?xml version="1.0" encoding="utf-8"?>
<sst xmlns="http://schemas.openxmlformats.org/spreadsheetml/2006/main" count="1072" uniqueCount="694">
  <si>
    <t>PRIPRAVLJALNA DELA</t>
  </si>
  <si>
    <r>
      <t>m</t>
    </r>
    <r>
      <rPr>
        <vertAlign val="superscript"/>
        <sz val="10"/>
        <rFont val="Arial CE"/>
        <family val="2"/>
        <charset val="238"/>
      </rPr>
      <t xml:space="preserve">2    </t>
    </r>
  </si>
  <si>
    <t>PRIPRAVLJALNA DELA SKUPAJ:</t>
  </si>
  <si>
    <t>kom</t>
  </si>
  <si>
    <r>
      <t>m</t>
    </r>
    <r>
      <rPr>
        <vertAlign val="superscript"/>
        <sz val="10"/>
        <rFont val="Arial CE"/>
        <family val="2"/>
        <charset val="238"/>
      </rPr>
      <t>3</t>
    </r>
  </si>
  <si>
    <t>kg</t>
  </si>
  <si>
    <r>
      <t>m</t>
    </r>
    <r>
      <rPr>
        <vertAlign val="superscript"/>
        <sz val="10"/>
        <rFont val="Arial CE"/>
        <family val="2"/>
        <charset val="238"/>
      </rPr>
      <t xml:space="preserve">1    </t>
    </r>
  </si>
  <si>
    <t>ODVODNJAVANJE</t>
  </si>
  <si>
    <t>ODVODNJAVANJE SKUPAJ:</t>
  </si>
  <si>
    <t>RAZNO</t>
  </si>
  <si>
    <t>RAZNO SKUPAJ:</t>
  </si>
  <si>
    <t>01. PRIPRAVLJALNA DELA</t>
  </si>
  <si>
    <t>02. ZEMELJSKA DELA</t>
  </si>
  <si>
    <t xml:space="preserve">SKUPAJ </t>
  </si>
  <si>
    <t>kom. popust</t>
  </si>
  <si>
    <t>SKUPAJ</t>
  </si>
  <si>
    <t>1.</t>
  </si>
  <si>
    <t>2.</t>
  </si>
  <si>
    <t>3.</t>
  </si>
  <si>
    <t>VOZIŠČNE KONSTRUKCIJE</t>
  </si>
  <si>
    <t>03. VOZIŠČNE KONSTRUKCIJE</t>
  </si>
  <si>
    <t>VOZIŠČNE KONSTRUKCIJE SKUPAJ:</t>
  </si>
  <si>
    <t>4.</t>
  </si>
  <si>
    <t>04. ODVODNJAVANJE</t>
  </si>
  <si>
    <t>5.</t>
  </si>
  <si>
    <t>GRADBENA IN OBRTNIŠKA DELA</t>
  </si>
  <si>
    <t>05. GRADBENA IN OBRTNIŠKA DELA</t>
  </si>
  <si>
    <t>5.7</t>
  </si>
  <si>
    <t>GRADBENA IN OBRTNIŠKA DELA SKUPAJ:</t>
  </si>
  <si>
    <t>6.</t>
  </si>
  <si>
    <t>7.</t>
  </si>
  <si>
    <t>TUJE STORITVE</t>
  </si>
  <si>
    <t>07. TUJE STORITVE</t>
  </si>
  <si>
    <t>TUJE STORITVE SKUPAJ:</t>
  </si>
  <si>
    <t xml:space="preserve"> </t>
  </si>
  <si>
    <t>ZEMELJSKA DELA IN TEMELJENJE SKUPAJ:</t>
  </si>
  <si>
    <t>51 711</t>
  </si>
  <si>
    <t>52 222</t>
  </si>
  <si>
    <t>53 246</t>
  </si>
  <si>
    <t>57 911</t>
  </si>
  <si>
    <t>5.9.9</t>
  </si>
  <si>
    <t>Zaščita betona s pleskanjem</t>
  </si>
  <si>
    <t>59 901</t>
  </si>
  <si>
    <t>REKAPITULACIJA</t>
  </si>
  <si>
    <t>7.8.</t>
  </si>
  <si>
    <t>Nadzor</t>
  </si>
  <si>
    <t>78 111</t>
  </si>
  <si>
    <t>Projektantski nadzor</t>
  </si>
  <si>
    <t>7.9.</t>
  </si>
  <si>
    <t>Izdelava projektov</t>
  </si>
  <si>
    <t>79 100</t>
  </si>
  <si>
    <t>1.1</t>
  </si>
  <si>
    <t>Geodetska dela</t>
  </si>
  <si>
    <t>3.5.2</t>
  </si>
  <si>
    <t>Robniki</t>
  </si>
  <si>
    <t>5.1</t>
  </si>
  <si>
    <t>25 111</t>
  </si>
  <si>
    <t>m2</t>
  </si>
  <si>
    <t>m3</t>
  </si>
  <si>
    <t>5.4</t>
  </si>
  <si>
    <t>Zidarska in kamnoseška dela</t>
  </si>
  <si>
    <t>5.8</t>
  </si>
  <si>
    <t>Ključavničarska dela</t>
  </si>
  <si>
    <t>Preiskave</t>
  </si>
  <si>
    <t>7.7.</t>
  </si>
  <si>
    <t>m</t>
  </si>
  <si>
    <t>53 121</t>
  </si>
  <si>
    <t>6.1</t>
  </si>
  <si>
    <t>Pokončna oprema cest</t>
  </si>
  <si>
    <r>
      <t>m</t>
    </r>
    <r>
      <rPr>
        <vertAlign val="superscript"/>
        <sz val="10"/>
        <rFont val="Arial CE"/>
        <family val="2"/>
        <charset val="238"/>
      </rPr>
      <t>3 (raščenih)</t>
    </r>
  </si>
  <si>
    <t>2.4</t>
  </si>
  <si>
    <t>Nasipi, zasipi, klini</t>
  </si>
  <si>
    <t>2.5</t>
  </si>
  <si>
    <t>Brežine in zelenice</t>
  </si>
  <si>
    <t>3.1.1.</t>
  </si>
  <si>
    <t>Nevezane nosilne plasti</t>
  </si>
  <si>
    <t>3.2.2</t>
  </si>
  <si>
    <t>Vezane obrabne in zaporne plasti-bitumenski betoni</t>
  </si>
  <si>
    <t>OPREMA MOSTU SKUPAJ:</t>
  </si>
  <si>
    <t>OPREMA MOSTU IN CESTE</t>
  </si>
  <si>
    <t>ur</t>
  </si>
  <si>
    <r>
      <t>m</t>
    </r>
    <r>
      <rPr>
        <vertAlign val="superscript"/>
        <sz val="10"/>
        <rFont val="Arial CE"/>
        <family val="2"/>
        <charset val="238"/>
      </rPr>
      <t>2</t>
    </r>
  </si>
  <si>
    <t>4.4</t>
  </si>
  <si>
    <t>4.1</t>
  </si>
  <si>
    <t>Površinsko odvodnjavanje</t>
  </si>
  <si>
    <t>3.6</t>
  </si>
  <si>
    <t>Bankine</t>
  </si>
  <si>
    <t xml:space="preserve">    </t>
  </si>
  <si>
    <t>Jaški</t>
  </si>
  <si>
    <t>Projekt  PID</t>
  </si>
  <si>
    <t>1.2</t>
  </si>
  <si>
    <t>Čiščenje terena</t>
  </si>
  <si>
    <t>2.9</t>
  </si>
  <si>
    <t>Razprostiranje odvečne zemljine</t>
  </si>
  <si>
    <t>m1</t>
  </si>
  <si>
    <r>
      <t>m</t>
    </r>
    <r>
      <rPr>
        <vertAlign val="superscript"/>
        <sz val="10"/>
        <rFont val="Arial CE"/>
        <family val="2"/>
        <charset val="238"/>
      </rPr>
      <t xml:space="preserve">2  </t>
    </r>
  </si>
  <si>
    <t>Priprava in postavitev rebrastih žic iz visokovrednega naravnega trdnega jekla S 500-B s premerom do 12mm za srednje zahtevno ojačitev</t>
  </si>
  <si>
    <t>Razprostiranje odvečne težke zemljine  na deponiji.</t>
  </si>
  <si>
    <t>06. OPREMA</t>
  </si>
  <si>
    <t>2.1</t>
  </si>
  <si>
    <t>Izkopi</t>
  </si>
  <si>
    <t>5.2</t>
  </si>
  <si>
    <t>Dela z jeklom</t>
  </si>
  <si>
    <t>5.3</t>
  </si>
  <si>
    <t>4.3</t>
  </si>
  <si>
    <t>Globinsko odvodnjavanje-kanalizacija</t>
  </si>
  <si>
    <t>Injektiranje</t>
  </si>
  <si>
    <t>Izvedba ozemljitve ograje z vsemi potrebnimi deli in materialom</t>
  </si>
  <si>
    <t xml:space="preserve">
</t>
  </si>
  <si>
    <t xml:space="preserve">
                            </t>
  </si>
  <si>
    <t>2.2</t>
  </si>
  <si>
    <t>Planum temeljnih tal</t>
  </si>
  <si>
    <t>22 113</t>
  </si>
  <si>
    <t>2.8</t>
  </si>
  <si>
    <t>Zagatne stene</t>
  </si>
  <si>
    <t>6.2</t>
  </si>
  <si>
    <t>Označbe na vozišču</t>
  </si>
  <si>
    <t>7.5.</t>
  </si>
  <si>
    <t>Javna razsvetljava</t>
  </si>
  <si>
    <t>Tesarska dela</t>
  </si>
  <si>
    <t>2.7</t>
  </si>
  <si>
    <t>Piloti</t>
  </si>
  <si>
    <r>
      <t>m3</t>
    </r>
    <r>
      <rPr>
        <vertAlign val="superscript"/>
        <sz val="10"/>
        <rFont val="Arial CE"/>
        <family val="2"/>
        <charset val="238"/>
      </rPr>
      <t xml:space="preserve">  </t>
    </r>
  </si>
  <si>
    <t>Dobava in postavitev rebrastih palic iz visokovrednega naravno trdega jekla S 500-B  s premerom 14 mm in večjim za srednje zahtevno ojačitev.</t>
  </si>
  <si>
    <t>Organizacija gradbišča (gradbiščni provizoriji,gradbiščna ograja, pribor, orodje, priključki elektrike in vode, ureditev skladno z varnostnim načrtom)</t>
  </si>
  <si>
    <t xml:space="preserve"> 11 312</t>
  </si>
  <si>
    <t>12 211</t>
  </si>
  <si>
    <t xml:space="preserve">m    </t>
  </si>
  <si>
    <t xml:space="preserve">m2     </t>
  </si>
  <si>
    <t>24 113</t>
  </si>
  <si>
    <t>m3(vgrajenih)</t>
  </si>
  <si>
    <t>3.5.3</t>
  </si>
  <si>
    <t>Obrobe</t>
  </si>
  <si>
    <r>
      <t xml:space="preserve">kom </t>
    </r>
    <r>
      <rPr>
        <vertAlign val="superscript"/>
        <sz val="10"/>
        <rFont val="Arial CE"/>
        <family val="2"/>
        <charset val="238"/>
      </rPr>
      <t xml:space="preserve">  </t>
    </r>
  </si>
  <si>
    <t>Izdelava zaščitne plasti za tesnilno plast iz asfaltne zmesi bitumenskega betona SMA PmB45/80-65,A1, 0/8 mm v debelini  3 cm.</t>
  </si>
  <si>
    <t>54 236</t>
  </si>
  <si>
    <r>
      <t>m</t>
    </r>
    <r>
      <rPr>
        <vertAlign val="superscript"/>
        <sz val="11"/>
        <rFont val="Arial CE"/>
        <charset val="238"/>
      </rPr>
      <t xml:space="preserve">3   </t>
    </r>
  </si>
  <si>
    <t>V popisu ceste</t>
  </si>
  <si>
    <t>22% DDV</t>
  </si>
  <si>
    <r>
      <t>m</t>
    </r>
    <r>
      <rPr>
        <vertAlign val="superscript"/>
        <sz val="10"/>
        <rFont val="Arial CE"/>
        <family val="2"/>
        <charset val="238"/>
      </rPr>
      <t>1</t>
    </r>
  </si>
  <si>
    <r>
      <t>m</t>
    </r>
    <r>
      <rPr>
        <vertAlign val="superscript"/>
        <sz val="10"/>
        <rFont val="Arial CE"/>
        <family val="2"/>
        <charset val="238"/>
      </rPr>
      <t>3(raščenih)</t>
    </r>
  </si>
  <si>
    <t>Dobava in vgraditev 5cm stiroporja, za obložitev temeljne blazine</t>
  </si>
  <si>
    <t>71 115</t>
  </si>
  <si>
    <t>kom(ocena)</t>
  </si>
  <si>
    <t>7.6.</t>
  </si>
  <si>
    <t>Telekom, Telemach</t>
  </si>
  <si>
    <t>11 121</t>
  </si>
  <si>
    <t>Obnova in zavarovanje zakoličba osi trase ostale javne ceste v ravninskem terenu.</t>
  </si>
  <si>
    <t>km</t>
  </si>
  <si>
    <t>11 131</t>
  </si>
  <si>
    <t>Obnova in zavarovanje zakoličba  trase komunalnih vodov  v ravninskem terenu.</t>
  </si>
  <si>
    <t>11 231</t>
  </si>
  <si>
    <t>Postavitev in zavarovanje prečnih profilov komunalnih vodov (elektrika, voda, telekom, ktv itd.) v ravninskem delu</t>
  </si>
  <si>
    <t>kos</t>
  </si>
  <si>
    <t>11 241</t>
  </si>
  <si>
    <t>Postavitev in zavarovanje prečnih profilov vodotoka</t>
  </si>
  <si>
    <t>11 651</t>
  </si>
  <si>
    <t>Posnetek obstoječega stanja</t>
  </si>
  <si>
    <t>ura</t>
  </si>
  <si>
    <t>1.2.2</t>
  </si>
  <si>
    <t>Odstranitev prometne signalizacije in opreme</t>
  </si>
  <si>
    <t xml:space="preserve">Demontaža obstoječih prometnih znakov na enem podstavku in  odvoz na deponijo vzdrževalca VOC  </t>
  </si>
  <si>
    <t xml:space="preserve">kos   </t>
  </si>
  <si>
    <t>12 212</t>
  </si>
  <si>
    <t xml:space="preserve">Porušitev in odstranitev voziščnih konstrukcij </t>
  </si>
  <si>
    <t>12 374</t>
  </si>
  <si>
    <t>1.2.4</t>
  </si>
  <si>
    <t>1.2.3</t>
  </si>
  <si>
    <t>12 312</t>
  </si>
  <si>
    <t>12 382</t>
  </si>
  <si>
    <t>Rezanje asfaltne plasti s talno diamantno žago v d=6-10m  na stiku faz v območju mostu</t>
  </si>
  <si>
    <t>Porušitev in odstranitev objektov</t>
  </si>
  <si>
    <t>12 451</t>
  </si>
  <si>
    <t>1.3</t>
  </si>
  <si>
    <t>Ostala preddela</t>
  </si>
  <si>
    <t>1.3.1</t>
  </si>
  <si>
    <t>Omejitev prometa</t>
  </si>
  <si>
    <t>13 111</t>
  </si>
  <si>
    <t>1.3.2</t>
  </si>
  <si>
    <t>Pripravljalna dela pri objektih</t>
  </si>
  <si>
    <t xml:space="preserve"> Črpanje vode za zavarovanje gradbene jame od 6-15l/s v fazi del  (v času del) pri posameznih podporah 10l/s</t>
  </si>
  <si>
    <t>13 222</t>
  </si>
  <si>
    <t>13 241</t>
  </si>
  <si>
    <t>13 261</t>
  </si>
  <si>
    <t xml:space="preserve"> Dobava in postavitev premičnega delovnega odra  za izvajanje del na spodnjem delu nosilne konstrukcije, višina odra do 5m</t>
  </si>
  <si>
    <t>13 252</t>
  </si>
  <si>
    <t>13 291</t>
  </si>
  <si>
    <t>13 299</t>
  </si>
  <si>
    <t>Začasna prestavitev optičnih kablov telemacha na območju objekta</t>
  </si>
  <si>
    <t>13 311</t>
  </si>
  <si>
    <t>Organizacija gradbišča-Odstanitev gradbišča po končani gradnji in vzspostavitev prizadetih površin v pvotno stanje</t>
  </si>
  <si>
    <t>1.3.4</t>
  </si>
  <si>
    <t>Odškodnine</t>
  </si>
  <si>
    <t>13 431</t>
  </si>
  <si>
    <t>13 452</t>
  </si>
  <si>
    <t xml:space="preserve">Nadomestilo zaradi zastoja celotne gradnje, zaradi višje sile po odredbi nadzornika, več kot en dan </t>
  </si>
  <si>
    <t>dan</t>
  </si>
  <si>
    <t xml:space="preserve">ZEMELJSKA DELA </t>
  </si>
  <si>
    <t>21 114</t>
  </si>
  <si>
    <t>21 224</t>
  </si>
  <si>
    <t>21 343</t>
  </si>
  <si>
    <t>2.3</t>
  </si>
  <si>
    <t xml:space="preserve">Ločilne, drenažne in filterske plasti </t>
  </si>
  <si>
    <t>23 412</t>
  </si>
  <si>
    <t>Humaniziranje brežin brez valjanja, v debelini 15cm</t>
  </si>
  <si>
    <t>25 151</t>
  </si>
  <si>
    <t>Doplačilo za zatravitev s semenom z dodatkom umetnih gnojil</t>
  </si>
  <si>
    <t>Odškodnine zaradi onesnaženja voda, odlov rib ipd.</t>
  </si>
  <si>
    <t>29 133</t>
  </si>
  <si>
    <t>31 131</t>
  </si>
  <si>
    <t>3.1.3.</t>
  </si>
  <si>
    <t xml:space="preserve">Vezane zgornje nosilne in nosilnoobrabne plasti, z bitumenskimi vezivi </t>
  </si>
  <si>
    <t>32 224</t>
  </si>
  <si>
    <t xml:space="preserve">Dobava in Izdelava obrabne plasti in zaporne  plasti  bitumenskega betona iz  silikatnih zrn AC 11,surf B 70/100,A3 
(0/11S ),d=4cm.(upoštevana navezava preko mostu) </t>
  </si>
  <si>
    <t>3.4</t>
  </si>
  <si>
    <t>Tlakovane obrabne plasti</t>
  </si>
  <si>
    <t>Dobava in Vgraditev dvignjenih-pogreznjenih robnikov iz naravnega kamna s prerezom 20/23 cm(v območju  prehoda kolesarske steze na cesto)</t>
  </si>
  <si>
    <t>35 256</t>
  </si>
  <si>
    <t>41115</t>
  </si>
  <si>
    <r>
      <t>m 2</t>
    </r>
    <r>
      <rPr>
        <vertAlign val="superscript"/>
        <sz val="10"/>
        <rFont val="Arial CE"/>
        <family val="2"/>
        <charset val="238"/>
      </rPr>
      <t xml:space="preserve">  </t>
    </r>
  </si>
  <si>
    <t>44 232</t>
  </si>
  <si>
    <t>51 131</t>
  </si>
  <si>
    <t>51 161</t>
  </si>
  <si>
    <t>51 211</t>
  </si>
  <si>
    <t>51 313</t>
  </si>
  <si>
    <t>51 651</t>
  </si>
  <si>
    <t>51 652</t>
  </si>
  <si>
    <t>52 216</t>
  </si>
  <si>
    <t>Dobava in postavitev mreže  iz visokovrednega naravno trdega jekla M 500-  s premerom do fi 10 mm (MREŽE Q 503)</t>
  </si>
  <si>
    <t>52 315</t>
  </si>
  <si>
    <t>Dobava, priprava in vgraditev mešanice navadnega cementnega betona C 16/20(MB 20 v prerez do 0,15m3/m2-m.)</t>
  </si>
  <si>
    <t>Dela s cementnim betonom</t>
  </si>
  <si>
    <t>53 393</t>
  </si>
  <si>
    <t>53 314</t>
  </si>
  <si>
    <t>53 382</t>
  </si>
  <si>
    <t>54 515</t>
  </si>
  <si>
    <t>43 641</t>
  </si>
  <si>
    <t>Dobava in vgradnja PVC cevi za JR  Φ80 mm v hodnik
-hodnik 92m 
-prečna povezava do izhodišča navezave 50m</t>
  </si>
  <si>
    <t>58 221</t>
  </si>
  <si>
    <t>58 821</t>
  </si>
  <si>
    <t>Dobava in vgraditev merilnega čepa vključno z navezavo na veljavno nivelmansko mrežo</t>
  </si>
  <si>
    <t>58 911</t>
  </si>
  <si>
    <t>Dobava in vgraditev kovinske plošče z vpisanim nazivom izvajalca in letom izgradnje  objekta</t>
  </si>
  <si>
    <t>5.9.</t>
  </si>
  <si>
    <t>Zaščitna dela</t>
  </si>
  <si>
    <t>5.5</t>
  </si>
  <si>
    <t>Dela pri popravilu objektov</t>
  </si>
  <si>
    <t>5.9/2</t>
  </si>
  <si>
    <t>Hidroizolacije- cestnih objektov</t>
  </si>
  <si>
    <t>59 411</t>
  </si>
  <si>
    <t>59 432</t>
  </si>
  <si>
    <t>Izdelava sprijemne plasti - osnovnega premaza z reakcijsko smolo v dveh ali več slojih. Poraba  0,6-0,81 kg/m2</t>
  </si>
  <si>
    <t>59 443</t>
  </si>
  <si>
    <t>Posip sprijemne plasti - osnovnega premaza s posušenim kremenčevim peskom. Poraba  1,6-2,00 kg/m2</t>
  </si>
  <si>
    <t>59 453</t>
  </si>
  <si>
    <t xml:space="preserve">Izdelava sprijemne plasti - predhodnega premaza s toplim bitumenskim vezivom - poraba od 0,31 do 0,4 kg/m2. </t>
  </si>
  <si>
    <t>59 655</t>
  </si>
  <si>
    <t>59 651</t>
  </si>
  <si>
    <t>59 831</t>
  </si>
  <si>
    <t>59 842</t>
  </si>
  <si>
    <t>11 321</t>
  </si>
  <si>
    <t xml:space="preserve">Postavitev in stabiliziranje začasnih jeklenih panelov h=2m na mostu z upoštevanjem 4 kratne prestavitve z ozirom na faze gradnje </t>
  </si>
  <si>
    <t>20x11=220m2</t>
  </si>
  <si>
    <t>12 222</t>
  </si>
  <si>
    <t>16x1,45m3/m1=23,2m3</t>
  </si>
  <si>
    <t xml:space="preserve">m3     </t>
  </si>
  <si>
    <t>12 224</t>
  </si>
  <si>
    <t xml:space="preserve">Odstranitev ograje in odvoz na deponijo vzdrževalca VOC  </t>
  </si>
  <si>
    <t>12 455</t>
  </si>
  <si>
    <t>12 383</t>
  </si>
  <si>
    <t xml:space="preserve">2x(2x10)x 1,5 =60m2
</t>
  </si>
  <si>
    <r>
      <t>Površinski izkop plodne zemlje-</t>
    </r>
    <r>
      <rPr>
        <i/>
        <sz val="10"/>
        <rFont val="Arial CE"/>
        <charset val="238"/>
      </rPr>
      <t>humosa d=30cm in odvoz v začasno deponijo  deponijo do 50m</t>
    </r>
  </si>
  <si>
    <t>Ureditev planuma temeljnih tal v območju temeljnih tal</t>
  </si>
  <si>
    <t>Dobava in vgraditev kamnolomske jalovine pod objektom v fazi rušenje v debelini 50cm in kasnejša odstranitev</t>
  </si>
  <si>
    <t>Tlakovanje kamnite mulde širine 80cm, globine 30cm, za odtok meteorne vode(Kamni d=20-30cm, rege zapolnjene z betonom C 25/30)</t>
  </si>
  <si>
    <t xml:space="preserve">Dobava in vgradnja PVC cevi za JR  Φ110 mm v hodnik
-hodnik 552m 
</t>
  </si>
  <si>
    <t>Izdelava ograje odra 80kg/m1</t>
  </si>
  <si>
    <t xml:space="preserve">Dobava in Izdelava dvostranskega podprtega vezanega opaža (težki opaž Framax)za  opornike (delno poševni opaž)  višine do 4m.Na vseh vogalih letve 2/2cm na delovnih stiki 2/2/1,5cm,skupne dolžine 86m.
Opornik os 1  ((2x7,8x3,33)+(2x0,52x3,33))=55,41m2+4m2(ležišče pr.pl.)
Opornik os 2  ((2x7,2x3,49)+(2x0,52x3,49))=54,80m2+4m2(ležišče pr.pl.)
</t>
  </si>
  <si>
    <t xml:space="preserve">Dobava in Izdelava   opaža za bočne stranice  plošče. Vidni opaž 100%.Na vseh vogalih letve 2/2cm,skupne dolžine 123m(nosilni oder v posebni postavki) </t>
  </si>
  <si>
    <t xml:space="preserve">Dobava in Izdelava   opaža za ravne plošče, pri oporniku vuta v dolžini 1,5m. Vidni opaž 100%.Na vseh vogalih letve 2/2cm,skupne dolžine 20m(nosilni oder v posebni postavki) </t>
  </si>
  <si>
    <t>Dobava in Izdelava podprtega opaža za hodnike- robne vence Konzolno držan opaž.(v vogalih letvice 2/2cm, skupne dolžine  38m)</t>
  </si>
  <si>
    <r>
      <t>Izvedba kamnito betonskega zidu z lomljenim kamnom 500-800kg, d=60-70cm</t>
    </r>
    <r>
      <rPr>
        <sz val="10"/>
        <color indexed="10"/>
        <rFont val="Arial CE"/>
        <charset val="238"/>
      </rPr>
      <t xml:space="preserve"> </t>
    </r>
    <r>
      <rPr>
        <sz val="10"/>
        <rFont val="Arial CE"/>
        <charset val="238"/>
      </rPr>
      <t xml:space="preserve"> v betonu  C 16/20 za izvedbo zidov na vtoku od opornika gorvodno </t>
    </r>
  </si>
  <si>
    <r>
      <t xml:space="preserve">  </t>
    </r>
    <r>
      <rPr>
        <vertAlign val="superscript"/>
        <sz val="12"/>
        <rFont val="Arial CE"/>
        <charset val="238"/>
      </rPr>
      <t>m3</t>
    </r>
    <r>
      <rPr>
        <vertAlign val="superscript"/>
        <sz val="10"/>
        <rFont val="Arial CE"/>
        <family val="2"/>
        <charset val="238"/>
      </rPr>
      <t xml:space="preserve"> neto  </t>
    </r>
  </si>
  <si>
    <t xml:space="preserve">Dobava in Izvedba kamnito betonskega zidu na eno lice iz magmatskih kamenin 500-800kg,d=80-40cm . Razmerje kamen-beton 50%-50%
V območju od opornika se na dolžini 2m previtoperi  iz vertikale na naklon 3:1. V ceni upoštevaj vgradnjo 6 kom mrež Q 284, na zaledni strani 5,4m3/m1x 2x8m=86,4m3
</t>
  </si>
  <si>
    <t>54 306</t>
  </si>
  <si>
    <r>
      <t xml:space="preserve">Dobava in vgraditev ograje za pešce iz jeklenih škatlastih profilov. Elementi so vroče cinkani 250mikronov. </t>
    </r>
    <r>
      <rPr>
        <i/>
        <sz val="10"/>
        <rFont val="Arial CE"/>
        <charset val="238"/>
      </rPr>
      <t>Glej detajl, teža 61kg/m1.Ograja se privijači na vsakem stebru s štirimi vijaki TJS 16</t>
    </r>
  </si>
  <si>
    <t>Zaščitni premaz cementnega betona, ki ščiti konstrukcijo pred atmosferskimi vplivi in vplivi soljenja v zimskem času.(Vključno z odrom)RAL7032(oporniki, krila in zgornja konstrukcija)
Npr.:
-temeljni premaz Sikagard 551S ( 0,25kg/m2 )
-obloga za zapolnitev por in luknjic Sikagard 545Elastofil 0,7kg/m2
- k2x elastični premaz Sikagard 550 Elastic 0,25kg/m2 za 1 premaz</t>
  </si>
  <si>
    <r>
      <t xml:space="preserve">Izdelava vrhnje tesnilne plasti z enojnim varjenjenim bitumenskim trakom  d=5mm </t>
    </r>
    <r>
      <rPr>
        <i/>
        <sz val="10"/>
        <rFont val="Arial CE"/>
        <charset val="238"/>
      </rPr>
      <t>(TIMBITEKT PF/5 ME-200)
13x11,50=149,5m2+14m2(preklopi)</t>
    </r>
  </si>
  <si>
    <r>
      <t xml:space="preserve">Priprava podlage-površine cementnega betona z vodnim curkom. </t>
    </r>
    <r>
      <rPr>
        <i/>
        <sz val="10"/>
        <rFont val="Arial CE"/>
        <charset val="238"/>
      </rPr>
      <t>Pranje voziščne plošče pred izvedbo hidroizolacije(500 barov)</t>
    </r>
    <r>
      <rPr>
        <sz val="10"/>
        <rFont val="Arial CE"/>
        <charset val="238"/>
      </rPr>
      <t xml:space="preserve">
13x11,50=149,5m2</t>
    </r>
  </si>
  <si>
    <t>43 700</t>
  </si>
  <si>
    <t xml:space="preserve">Izdelava prehodnih revizijskih jaškov iz armiranega cementnega betona  80/80/100cm na začetku in koncu mostu z LŽ pokrovom 80/80cm nosilnosti 40 ton(za 1kom izkop 4,8m3, zasip z gramozom 3,6m3, opaž 8m2, armatura 50kg, beton C 20/30 1m3  </t>
  </si>
  <si>
    <t>12 493</t>
  </si>
  <si>
    <t xml:space="preserve">dolvodno 2x9mx2,0m=36m2
gorvodno 2x15mx2,0m=60m2 </t>
  </si>
  <si>
    <t xml:space="preserve">pod mostom  2x12mx1,5m3/m1=36m3
gorvodno 2x5mx3,5m3/m1=35m3 </t>
  </si>
  <si>
    <r>
      <t xml:space="preserve">Široki izkop vezljive zemljine III-IV kat.(gruščnata naplavina) </t>
    </r>
    <r>
      <rPr>
        <i/>
        <sz val="10"/>
        <rFont val="Arial CE"/>
        <charset val="238"/>
      </rPr>
      <t>za razširitev  struge Barabare na gorvodni in dolvodni strani  in  odvoz na deponijo koncensijonarja do 10km,</t>
    </r>
    <r>
      <rPr>
        <i/>
        <sz val="10"/>
        <color indexed="10"/>
        <rFont val="Arial CE"/>
        <charset val="238"/>
      </rPr>
      <t>Uporaba bagerja z biološko razgradljivim oljem</t>
    </r>
  </si>
  <si>
    <t>dolvodno 2x8x4,5=72m3
gorvodno 2x17x3,5=119m3</t>
  </si>
  <si>
    <r>
      <t>Začasna prestavitev fekalne kanalizacije, ob levo obrežnem oporniku, katera poteka pod kamnito betonsko oblogo , naprej se izvede začasna prevezava po navodilu in nadzoru Javnega podjetja komunale Slovenj Gradec po izvedbi pa ponovna vgradnja na osnovno linijo, uporaba cevi PVC S 8 fi 250mm, dolžine 2 x30m
V</t>
    </r>
    <r>
      <rPr>
        <i/>
        <sz val="10"/>
        <rFont val="Arial CE"/>
        <charset val="238"/>
      </rPr>
      <t xml:space="preserve"> nadaljevanju se bo izvedel izven profila novega temelja začasni “bay pass” na enaki niveleti kot obstoječa cev, kateri bo pred mostom z 45° koleni preusmerjen  od sedanje linije in dolvodno navezan nazaj. Predvideno je da se ob cevi v dno struge zabijejo 1m dolge RA fi 28, cev se priveže z dvakrat žgano žico fi 2mm in cev v celoti obbetonira z 0,3m3/m1 betona C 25/30. Vse to z namenom visokih voda v fazi gradnje in vzgonskih sil.
     Po izgradnji opornika se cev prestavi na sedanjo lokacijo in polno obbetonira; cev bo pod kamnito betonsko oblogo dna struge</t>
    </r>
    <r>
      <rPr>
        <sz val="10"/>
        <rFont val="Arial CE"/>
        <charset val="238"/>
      </rPr>
      <t xml:space="preserve">
</t>
    </r>
  </si>
  <si>
    <t>54 254</t>
  </si>
  <si>
    <t>25 281</t>
  </si>
  <si>
    <t>25 283</t>
  </si>
  <si>
    <t xml:space="preserve">Opomba:Ta predračun zajema,mostni in vodarski del (obloge)
               </t>
  </si>
  <si>
    <t>Porušitev in odstranitev obstoječih kamnito betonskih zidov gorvodno za navezavo struge in obloge pod mostom (pazi na kanalizacijo), ter sprotno vsako dnevni odvoz na deponijo koncensijonarja (Slemenšek d.o.o.) 2x5x4,5m3/m1=45m3 obloga 2x12x1,5m3=36m3</t>
  </si>
  <si>
    <t>Prevezave prestavitev instalacij elektroenergetskega kabelskega voda srednje napetosti na območju objekta in telekom(glej poseben popis)</t>
  </si>
  <si>
    <t xml:space="preserve">kom </t>
  </si>
  <si>
    <t>Stroški prestavitev in prevezav fekalne kanalizacije fi 250 l=24m</t>
  </si>
  <si>
    <r>
      <t xml:space="preserve">Določitev in preverjanje položajev, višin in smeri pri gradnji objekta s površino nad </t>
    </r>
    <r>
      <rPr>
        <sz val="10"/>
        <color indexed="8"/>
        <rFont val="Arial CE"/>
        <charset val="238"/>
      </rPr>
      <t>100-200m2</t>
    </r>
  </si>
  <si>
    <t xml:space="preserve">Rušenje AB hodnika za pešce skupaj z robnikom in odvoz na deponijo vzdrževalca VOC ali Slemenšek d.o.o.  </t>
  </si>
  <si>
    <t xml:space="preserve">Demontaža obstoječih prometnih znakov na dveh podstavku in  odvoz na deponijo vzdrževalca VOC </t>
  </si>
  <si>
    <t xml:space="preserve">Porušitev in odstranitev kamnite zložbe zasute z zemljo 70:30 d=50-70cm v suho in odvoz na deponijo vzdrževalca VOC, kamen se lahko uporabi  za kasnejšo vgradnjo </t>
  </si>
  <si>
    <t xml:space="preserve">Porušitev in odstranitev kamnite zložbe 60:40, d=50-100cm izvedene z cementnim betonom  in odvoz betona  na deponijo vzdrževalca VOC, kamen se lahko uporabi  za kasnejšo vgradnjo </t>
  </si>
  <si>
    <t xml:space="preserve">Rezkanja  in odvoz asfaltne krovne plasti d=8-12cm v območju mostu in navezavi ceste(z  odvozom na deponijo VOC Celje ali Slemenšek d.o.o.)  </t>
  </si>
  <si>
    <t>Porušitev  in odstranitev makadamskega vozišča, v debelini nad 20cm  in odvoz na deponijo koncensijonarja (z  odvozom na deponijo VOC Celje ali Slemenšek d.o.o.) 
2x5x0,6x12m=72m3</t>
  </si>
  <si>
    <t xml:space="preserve">Porušitev in odstranitev premostitvenega objekta  z razpetino nad 5m iz ojačanega cementnega betona z hidravličnimi škarjami in sprotno vsako dnevni odvoz na deponijo koncensijonarja (z  odvozom na deponijo VOC Celje ali Slemenšek d.o.o.) </t>
  </si>
  <si>
    <r>
      <t xml:space="preserve">Izkop vezljive  zemljine III-IV kat. za temelje po fazah globine nad 4m in širine 3m  in odvoz v trajno deponijo do 10km </t>
    </r>
    <r>
      <rPr>
        <sz val="10"/>
        <color indexed="10"/>
        <rFont val="Arial CE"/>
        <charset val="238"/>
      </rPr>
      <t>Uporaba bagerja z biološko razgradljivim oljem</t>
    </r>
  </si>
  <si>
    <t>Zaščita dna potoka  pod mostom z kamnom v betonu C 16/20, rege poglobljene 10-15cm, kamen d=50-70cm beton d=20-30cm
dno pod mostom 17x 10=170m2
brežine dolvodno in gorvodno 2x23m x 4=184m2</t>
  </si>
  <si>
    <r>
      <t>Dobava in Izdelava podpornega  odra za prekladno konstrukcijo premostitvenega objekta visokega do 4m.</t>
    </r>
    <r>
      <rPr>
        <i/>
        <sz val="10"/>
        <rFont val="Arial CE"/>
        <charset val="238"/>
      </rPr>
      <t>Nosilnost odra   18kN/m2  ob robu varovalna ograja nosilnosti 80kg/m1</t>
    </r>
  </si>
  <si>
    <t xml:space="preserve">Dobava in Izdelava dvostranskega vezanega opaža za ravne temelje-
-temeljna  blazina 
os 1 (2x8,0x0,6)+(3x2x0,60)= 14m2
os 2 (2x7,3x0,6)+(3x2x0,60)= 13m2
-prehodne plošče 8m2
-proti poplavni zid višine 45x2x2=180m2 +3m2 čela=183m2
-parapetni zid ob cesti 32,2m2
</t>
  </si>
  <si>
    <t xml:space="preserve">
prehodna pl. 7,8m3
temeljna blazina 4,95m3
proti poplavni zid 45x1x0,1=4,5m3
parapetni zid ob cesti 1,2m3</t>
  </si>
  <si>
    <t xml:space="preserve">Dobava in priprava in vgraditev mešanice ojačanega cementnega betona C 25/30 XC 2 ;XF 2;PV II ( MB 30 v prerez 0,16 do 0,30 m3/m2-m-OMO 100(betoniranje  prehodne plošče v dveh fazah)
-preh.plošča 2x6,9=13,8m3
-protipoplavni zid 37m3
</t>
  </si>
  <si>
    <t xml:space="preserve">Dobava in priprava in vgraditev mešanice ojačanega cementnega betona C 35/45 XD 2;XF 2 PV II,( MB 40 v prerez nad 0,50 m3/m2-m-OMO 100(betoniranje opornikov v dveh fazah)
-opornik OS 1=7,8m3
-opornik OS 2=7,5m3
</t>
  </si>
  <si>
    <t xml:space="preserve">Dobava in priprava in vgraditev mešanice ojačanega cementnega betona C 35/45 ,XD1,XF3, PV II (MB 40 v prerez 0.25- 0,70 m3/m2-m-0M0 100 zgornja konstrukcija)(betoniranje  v dveh fazah) 
</t>
  </si>
  <si>
    <t>Dobava in priprava in vgraditev mešanice ojačanega cementnega betona  C 30/37 , XD3;XF4 PV II,  (MB 35 OMO 200; OSMO 25) v  prerez od 0,16 do 0,30 m3/m2-m(metličen beton)</t>
  </si>
  <si>
    <t>hodnik  22,25m3
parapetni zid ob cesti 6,5m3</t>
  </si>
  <si>
    <t xml:space="preserve">m2  </t>
  </si>
  <si>
    <t>54 307</t>
  </si>
  <si>
    <t>Izvedba ozemljitve ograje z vsemi potrebnimi deli in materialom, valjenec se na vsaki 0,5m privari na armaturo</t>
  </si>
  <si>
    <t>Zatesnitev mejnih površin - stikov med robnikom in asfaltom širokih do 20 mm in globokih do 4 cm s predhodnim premazom bližnjih površin in zapolnitvijo z bitumensko zmesjo za tesnenje stikov.</t>
  </si>
  <si>
    <t>Zatesnitev mejnih površin - stikov med robnikom in betonom,r egah na hodniku in robnem vencu in na protipoplavnem zidu na vsakih 6-7m širokih od 15 do 20 mm in globokih 3cm, s predhodnim premazom bližnjih površin in zapolnitvijo z zmesjo iz umetnih organskih snovi .</t>
  </si>
  <si>
    <t>Razna manjša in nepredvidena dela 10% vrednosti ostalih postavk. (dodatna  dela na strugi, dodatni,stroški  pri delovnem stiku obstoječe-novo obračun po dejanskih stroških,  itd)</t>
  </si>
  <si>
    <t>Dvakratno rezanje AB konstrukcije  s  diamantno žago ipd. v d=60m  na stiku faz v območju mostu</t>
  </si>
  <si>
    <t>13 223</t>
  </si>
  <si>
    <t xml:space="preserve">Zavarovanje gradbene jame v času gradnje z jeklenimi tirnicami zabite na 1m, l=3m in založeni z plohami d=5cm , za zavarovanje gradbene jame  na stikih faz, upoštevaj odstranitev </t>
  </si>
  <si>
    <r>
      <t xml:space="preserve">Ureditev začasne preusmeritve vodotoka-usmerjevalni "lijak" 
</t>
    </r>
    <r>
      <rPr>
        <i/>
        <sz val="10"/>
        <rFont val="Arial CE"/>
        <charset val="238"/>
      </rPr>
      <t xml:space="preserve">Vgradnja tirnic (v dveh vrstah na razmaku 1,2m), L=3m (odrezani na konico dolžine 30cm)Piloti se zabijejo na rastru 1,0-1,5m z bagerjem 20-25 ton in nabijalom 1500kg. tirnice se obojestransko  založijo s štirimi  hlodi po višini fi 20-30cm, kateri se pritrdijo  z GA fi 6mm, med hlode se nabije nepropustna glina, katera mora segati 0,8m pod koto dna in 0,8m nad koto dna. 
</t>
    </r>
    <r>
      <rPr>
        <i/>
        <sz val="10"/>
        <color indexed="10"/>
        <rFont val="Arial CE"/>
        <charset val="238"/>
      </rPr>
      <t xml:space="preserve">Uporaba bagerja z biološko razgradljivim oljem
</t>
    </r>
    <r>
      <rPr>
        <i/>
        <sz val="10"/>
        <rFont val="Arial CE"/>
        <charset val="238"/>
      </rPr>
      <t xml:space="preserve">tirnice, L=3m 16 kom, 
vzdolžniki fi 20-30cm dolžine 4-6-8m, skupne dolžine 70m (cca 4,5m3) </t>
    </r>
  </si>
  <si>
    <r>
      <t xml:space="preserve">Ureditev začasne preusmeritve vodotoka 
</t>
    </r>
    <r>
      <rPr>
        <i/>
        <sz val="10"/>
        <rFont val="Arial CE"/>
        <charset val="238"/>
      </rPr>
      <t xml:space="preserve">Vgradnja betonskih AB ali rebrastih ID fi 600mm dolžine 2x 30m za prevajanje min. pretokov potoka Barbare, lahko se uporabijo tudi jeklene cevi ustrezne nosilnosti za prehod mehanizacije, izvajalcu predlagam, da cevi razmakne 1m med njih dobro stabilizira večje kamne v območju prehoda pa izvede "kameljo grbino", tako da bo teme cevi nadkrito cca 30cm. Na vtočni strani se izvede Po končani gradnji odstranitev.
</t>
    </r>
    <r>
      <rPr>
        <i/>
        <sz val="10"/>
        <color indexed="10"/>
        <rFont val="Arial CE"/>
        <charset val="238"/>
      </rPr>
      <t>Uporaba bagerja z biološko razgradljivim oljem</t>
    </r>
  </si>
  <si>
    <t>13 224</t>
  </si>
  <si>
    <r>
      <t xml:space="preserve">Fazna izvedba poti za dostop  v strugo na gorvodni strani mostu, z leve obale dolžine 10m, širine 4m,  in izvedba delovnega platoja pod obstoječim mostom, da ruševine ne bodo padale v strugo debeline 1,0m in založitev površine  med oporniki,  izvedeno iz skal 200-300kg, preko skal pa 20cm nasutje lomljenca 30-64mm in njeno vzdrževanje tekom del, po končanju del se ves nasip odstrani
</t>
    </r>
    <r>
      <rPr>
        <sz val="10"/>
        <color indexed="10"/>
        <rFont val="Arial CE"/>
        <charset val="238"/>
      </rPr>
      <t xml:space="preserve">Uporaba bagerja z biološko razgradljivim oljem, </t>
    </r>
    <r>
      <rPr>
        <u/>
        <sz val="10"/>
        <color indexed="10"/>
        <rFont val="Arial CE"/>
        <charset val="238"/>
      </rPr>
      <t>skale se uporabijo kasneje za zavarovanje brežin, talnega praga .</t>
    </r>
  </si>
  <si>
    <t xml:space="preserve">Vrtanje lukenj fi 25mm L=60cm, na rastru 15cm za vgradnjo pasivnih sider  fi 16mm l=1,2m v ALTEX malto, za sovpreganje obstoječe AB konstrukcije in  na stiku opornika z obstoječim z opornikom  . </t>
  </si>
  <si>
    <t xml:space="preserve">Vrtanje lukenj fi 25mm L=60cm, na rastru 15cm za vgradnjo pasivnih sider  fi 16mm l=1,2m v ALTEX malto, za sovpreganje z obstoječo ploščo . </t>
  </si>
  <si>
    <t xml:space="preserve">
 izkop za temelje opornikov
-levi opornik      9(2,5+4)/2x4,5= 131,6m3
-desni opornik 10(2,5+4)/2x4,5= 146,3m3
-izkop za kamnito betonske zidove dolvodno in gorvodno
-gorvodno 2x(6x1,5x2,5)=45m3
-dolvodna obložna brežina 2x(7x1,5x1,5)=31,5m3
-izkop za oblogo dna struge  19x8,5x1,1=177,65m3
-izkop za talne prage  2x(1,5x1,0x8,5)=25,5m3</t>
  </si>
  <si>
    <t>27 936</t>
  </si>
  <si>
    <t xml:space="preserve">Dobava in vgraditev tirnic SŽ l=6m na rastru 0,6m, v območju izvedbe kamnito betonski zidov gorvodno, za zavarovanje izkopa brežine , tirnice   se zabijejo (z pnevmatskim kladivom (1500kg) na bagerju teže cca 25-28  ton)  , tirnice ostanejo izza zidu </t>
  </si>
  <si>
    <t>Zaščita kamnito betonske obloge dna  potoka  na vtoku in iztoku z masivnim talnim pragom preseka 1x1,5m,v  betonu C 16/20,  kamen d=60-80cm beton d=20-40cm
2x 8,5x1,5=25,5m3</t>
  </si>
  <si>
    <t>gorvodno 5,4m3/m1x 2x6m=64,8m3
dolvodno 3,5m3/m1x 2x7m=49,0m3</t>
  </si>
  <si>
    <t>Dobava in izdelava nevezane nosilne plasti prodca v debelini od 25 do 35 cm, upoštevj finalno izravnavo(grederiranje) in uvaljan na 120MN/m2</t>
  </si>
  <si>
    <r>
      <t>m</t>
    </r>
    <r>
      <rPr>
        <vertAlign val="superscript"/>
        <sz val="10"/>
        <rFont val="Arial CE"/>
        <family val="2"/>
        <charset val="238"/>
      </rPr>
      <t>3 (vgrajenih)</t>
    </r>
  </si>
  <si>
    <t xml:space="preserve">izza opornikov 2x8(1,5+5)/2x4=208m3
</t>
  </si>
  <si>
    <t>Dobava in Vgrajevanje nasipov iz naravno pridobljene magmatske kamenine 0-90mm, za dograditev cestnega nasipa v plasteh 50cm zbitih na 80-100MN/m2, izza opornikov in pod prehodno ploščo in za kamnito betonskim zidom 
izza opornikov 2x104m3
izza kamnito betonskih zidov 62m3</t>
  </si>
  <si>
    <t xml:space="preserve">Zavarovanje gradbene jame v času gradnje z jeklenimi zagatnicami LARSSEN 604, za zavarovanje gradbene jame  na stikih faz, upoštevaj odstranitev </t>
  </si>
  <si>
    <t>2x8x8=128m2</t>
  </si>
  <si>
    <t>Št.</t>
  </si>
  <si>
    <t>Šifra</t>
  </si>
  <si>
    <t>OPIS DELA</t>
  </si>
  <si>
    <t>Enota</t>
  </si>
  <si>
    <t>Količina</t>
  </si>
  <si>
    <t>Cena</t>
  </si>
  <si>
    <t>VREDNOST</t>
  </si>
  <si>
    <t>1.0</t>
  </si>
  <si>
    <t>PREDDELA</t>
  </si>
  <si>
    <t>1</t>
  </si>
  <si>
    <t>Obnova in zavarovanje zakoličbe osi trase ostale javne  ceste v ravninskem terenu</t>
  </si>
  <si>
    <t>2</t>
  </si>
  <si>
    <t>11 221</t>
  </si>
  <si>
    <t>Postavitev in zavarovanje prečnega profila ostale javne ceste v ravninskem terenu</t>
  </si>
  <si>
    <t>3</t>
  </si>
  <si>
    <t>Rezanje asfaltne plasti s talno diamantno žago, debele 11 do 15 cm</t>
  </si>
  <si>
    <t>m'</t>
  </si>
  <si>
    <t>4</t>
  </si>
  <si>
    <t>12 361</t>
  </si>
  <si>
    <t>Rezkanje (in odvoz) asfaltne zmesi na klančini v debelini 0 do 4 cm</t>
  </si>
  <si>
    <t>5</t>
  </si>
  <si>
    <t>12 391</t>
  </si>
  <si>
    <t>Porušitev in odstranitev robnika iz cementnega betona</t>
  </si>
  <si>
    <t>6</t>
  </si>
  <si>
    <t>12 323</t>
  </si>
  <si>
    <t>Porušitev in odstranitev asfaltne plasti v debelini nad 10 cm</t>
  </si>
  <si>
    <t>7</t>
  </si>
  <si>
    <t>12 411</t>
  </si>
  <si>
    <t>Porušitev in odstranitev prepusta iz cevi s premerom do 25 cm</t>
  </si>
  <si>
    <t>8</t>
  </si>
  <si>
    <t>Demontaža prometnega znaka na enem podstavku</t>
  </si>
  <si>
    <t>9</t>
  </si>
  <si>
    <t xml:space="preserve">Zavarovanje gradbišča v času gradnje s polovično zaporo prometa in usmerjanjem s semaforiji </t>
  </si>
  <si>
    <t>PREDDELA SKUPAJ:</t>
  </si>
  <si>
    <t>2.0</t>
  </si>
  <si>
    <t>ZEMELJSKA DELA</t>
  </si>
  <si>
    <t>21 112</t>
  </si>
  <si>
    <t>Površinski izkop plodne zemljine - 1. kategorije - strojno z odrivom do 50 m</t>
  </si>
  <si>
    <t>Široki izkop vezljive zemljine  – 3. kategorije – strojno z nakladanjem</t>
  </si>
  <si>
    <t>21 313</t>
  </si>
  <si>
    <t>Izkop vezljive zemljine  – 3. kategorije za temelje, kanalske rove, prepuste, jaške in drenaže, širine do 1,0 m in globine do 1,0 m – strojno, planiranje dna ročno</t>
  </si>
  <si>
    <t>21 324</t>
  </si>
  <si>
    <t>Izkop vezljive zemljine  – 3. kategorije za temelje, kanalske rove, prepuste, jaške in drenaže, širine do 1,0m in globine do 1,1-2,0m – strojno, planiranje dna ročno</t>
  </si>
  <si>
    <t>24 212</t>
  </si>
  <si>
    <t>Zasip z vezljivo zemljino – 3. kategorije - strojno</t>
  </si>
  <si>
    <t>29 113</t>
  </si>
  <si>
    <t>Prevoz materiala na razdaljo nad 500 do 1000 m</t>
  </si>
  <si>
    <t>t</t>
  </si>
  <si>
    <t xml:space="preserve">Ureditev planuma temeljnih zrnate zemljine – 3. kategorije </t>
  </si>
  <si>
    <t>23 313</t>
  </si>
  <si>
    <t>Dobava in vgraditev geotekstilije za ločilno plast (po načrtu), natezna trdnost nad 14 do 16 kN/m2</t>
  </si>
  <si>
    <t>25 112</t>
  </si>
  <si>
    <t>Humuziranje brežine brez valjanja, v debelini do 15 cm - strojno</t>
  </si>
  <si>
    <t>10</t>
  </si>
  <si>
    <t>Doplačilo za zatravitev s semenom</t>
  </si>
  <si>
    <t>ZEMELJSKA DELA SKUPAJ :</t>
  </si>
  <si>
    <t>3.0</t>
  </si>
  <si>
    <t xml:space="preserve">VOZIŠČNE KONSTRUKCIJE </t>
  </si>
  <si>
    <t>31 133</t>
  </si>
  <si>
    <t>Izdelava nevezane nosilne plasti enakomerno zrnatega drobljenca iz kamnine v debelini 31 do 40 cm - greda</t>
  </si>
  <si>
    <t>31 132</t>
  </si>
  <si>
    <t>Izdelava nevezane nosilne plasti enakomerno zrnatega drobljenca iz kamnine v debelini 21 do 30 cm - tampon</t>
  </si>
  <si>
    <t>32 492</t>
  </si>
  <si>
    <r>
      <t xml:space="preserve">Pobrizg z nestabilno kationsko bitumensko emulzijo 0,31 do 0,50 kg/m2 </t>
    </r>
    <r>
      <rPr>
        <sz val="10"/>
        <rFont val="Arial CE"/>
        <charset val="238"/>
      </rPr>
      <t>- 2x</t>
    </r>
  </si>
  <si>
    <t xml:space="preserve">ASFALTIRANJE VOZIŠČA GLAVNE CESTE </t>
  </si>
  <si>
    <t>31 544</t>
  </si>
  <si>
    <t>Izdelava nosilne plasti iz AC 22 base  50/70 A2, v debelini 8 cm - 1. sloj</t>
  </si>
  <si>
    <t>31 514</t>
  </si>
  <si>
    <t>Izdelava nosilne plasti iz AC 22 base PmB 45/80-65 A2 Z4, v debelini 8 cm - 2. sloj</t>
  </si>
  <si>
    <t>32 268</t>
  </si>
  <si>
    <t xml:space="preserve">Izdelava obrabnozaporne plasti  AC 11 surf PmB 45/80-65 A2 Z2 , v debelini 4 cm </t>
  </si>
  <si>
    <t>36 113</t>
  </si>
  <si>
    <t>Izdelava bankine iz gramoza ali naravno zdrobljenega kamnitega materiala, široke nad 0,76 m do 1,00 m</t>
  </si>
  <si>
    <t>ASFALTIRANJE KOLESARSKE in PLOČNIKA</t>
  </si>
  <si>
    <t>32 252</t>
  </si>
  <si>
    <t>Izdelava obrabnozaporne plasti  AC 8 surf B70/100 A5, v debelini 3 cm</t>
  </si>
  <si>
    <t>31 366</t>
  </si>
  <si>
    <t>Izdelava obrabnozaporne plasti  AC 16 base B70/100 A4, v debelini 5 cm</t>
  </si>
  <si>
    <t>36 112</t>
  </si>
  <si>
    <t>Izdelava bankine iz gramoza ali naravno zdrobljenega kamnitega materiala, široke do 0,50 m</t>
  </si>
  <si>
    <t>35 214</t>
  </si>
  <si>
    <t>Dobava in vgraditev predfabriciranega dvignjenega robnika iz cementnega betona  s prerezom 15/25 cm</t>
  </si>
  <si>
    <t>11</t>
  </si>
  <si>
    <t>35 235</t>
  </si>
  <si>
    <t>Dobava in vgraditev predfabriciranega pogreznjenega robnika iz cementnega betona  s prerezom 15/25 cm</t>
  </si>
  <si>
    <t>13</t>
  </si>
  <si>
    <t>35 211</t>
  </si>
  <si>
    <t>Dobava in vgraditev predfabriciranega dvignjenega robnika iz cementnega betona  s prerezom 5/25 cm - zaključki</t>
  </si>
  <si>
    <t>ASFALTIRANJE PRIKLJUČKOV</t>
  </si>
  <si>
    <t>14</t>
  </si>
  <si>
    <t>15</t>
  </si>
  <si>
    <t>4.0</t>
  </si>
  <si>
    <t>44 132</t>
  </si>
  <si>
    <t>Izdelava jaška iz cementnega betona, krožnega prereza s premerom 80 cm, globokega 1,0 do 1,5 m - vtoč jašek</t>
  </si>
  <si>
    <t>44 972</t>
  </si>
  <si>
    <t>Dobava in vgraditev pokrova iz duktilne litine z nosilnostjo 400 kN, krožnega prereza s premerom 600 mm</t>
  </si>
  <si>
    <t>43 232</t>
  </si>
  <si>
    <t xml:space="preserve">Izdelava kanalizacije iz cevi iz polivinilklorida vključno s podložno plastjo iz cementnega betona, premera 20 cm, v globini do 1,0 m           
</t>
  </si>
  <si>
    <t>N</t>
  </si>
  <si>
    <t xml:space="preserve">Dobava in vgradnja protipovratne lopute na iztočno cev v potok     </t>
  </si>
  <si>
    <t>43 221</t>
  </si>
  <si>
    <t xml:space="preserve">Izdelava kanalizacije iz DKC cevi, vključno s podložno plastjo iz cementnega betona, premera 16 cm, v globini do 1,0 m           
</t>
  </si>
  <si>
    <t>43 555</t>
  </si>
  <si>
    <t>Izdelava priključkov drenaž in cevi na požiralnike in jaške</t>
  </si>
  <si>
    <t>42 311</t>
  </si>
  <si>
    <t>Zasip cevne drenaže z zmesjo kamnitih zrn, z 0,1 do 0,2 m3/m1, po načrtu - frakcij 8/16mm</t>
  </si>
  <si>
    <t>43 556</t>
  </si>
  <si>
    <t>Prilagoditev obstoječih jaškov  na kote nove nivelete</t>
  </si>
  <si>
    <t>5.0</t>
  </si>
  <si>
    <t>PARAPETNI ZID</t>
  </si>
  <si>
    <t>51 221</t>
  </si>
  <si>
    <t>Izdelava dvostranskega vezanega opaža za raven temelj in kapo zidu</t>
  </si>
  <si>
    <t>53 133</t>
  </si>
  <si>
    <t>Dobava in vgraditev cementnega betona C25/30 v prerez 0,30 do 0,60 m3/m2-m1</t>
  </si>
  <si>
    <t>52 221</t>
  </si>
  <si>
    <r>
      <t>Dobava in postavitev rebrastih žic iz visokovrednega naravno trdega jekla B St 500 S s premerom do 12 mm, za enostavno ojačitev</t>
    </r>
    <r>
      <rPr>
        <sz val="10"/>
        <rFont val="Arial CE"/>
        <charset val="238"/>
      </rPr>
      <t xml:space="preserve"> - po armaturnem načrtu</t>
    </r>
  </si>
  <si>
    <t>64 211</t>
  </si>
  <si>
    <t>Dobava in vgraditev enostranskega enojnega varnostnega odbojnika iz jekla na stebre C prereza - montaža na zid</t>
  </si>
  <si>
    <t>PARAPET  SKUPAJ:</t>
  </si>
  <si>
    <t>6.0</t>
  </si>
  <si>
    <t>OPREMA CESTE</t>
  </si>
  <si>
    <t>62 111</t>
  </si>
  <si>
    <t>Izdelava tankoslojne vzdolžne označbe na vozišču z enokomponentno belo barvo, vključno 250 g/m2 posipa z drobci / kroglicami stekla, strojno, debelina plasti suhe snovi 200 m, širina črte 10 cm</t>
  </si>
  <si>
    <t>62 123</t>
  </si>
  <si>
    <t>Izdelava tankoslojne vzdolžne označbe na vozišču z enokomponentno belo barvo, vključno 250 g/m2 posipa z drobci / kroglicami stekla, strojno, debelina plasti suhe snovi 250 m, širina črte 15 cm (dvakratno barvanje)</t>
  </si>
  <si>
    <t>62 163</t>
  </si>
  <si>
    <t xml:space="preserve">Izdelava tankoslojne prečne in ostalih označb na vozišču z enokomponentno belo barvo, vključno 250 g/m2 posipa z drobci / kroglicami stekla, strojno, debelina plasti suhe snovi 250 m, širina črte 50 cm - prehodi </t>
  </si>
  <si>
    <t>62 448</t>
  </si>
  <si>
    <t>Izdelava debeloslojne prečne in ostalih označb na vozišču z vročo plastiko z vmešanimi drobci / kroglicami stekla, vključno 200 g/m2 dodatnega posipa z drobci stekla, strojno, debelina plasti 3 mm, posamezna površina označbe nad 1,5 m2  - Piktogrami kolesarja na rdeči podlagi</t>
  </si>
  <si>
    <t>61 124</t>
  </si>
  <si>
    <t>Izdelava temelja iz cementnega betona C 12/15, globine 80 cm, premera 50 cm</t>
  </si>
  <si>
    <t>61 217</t>
  </si>
  <si>
    <t>Dobava in vgraditev stebrička za prometni znak iz vroče cinkane jeklene cevi s premerom 64 mm, dolge 3500 mm</t>
  </si>
  <si>
    <t>61 724</t>
  </si>
  <si>
    <t>Dobava in pritrditev prometnega znaka, podloga iz aluminijaste pločevine, znak z odsevno barvo-folijo 1. vrste, velikost od 0,41 do 0,70 m2</t>
  </si>
  <si>
    <t>61 912</t>
  </si>
  <si>
    <t>Prestavitev prometnega znaka s stranico / premerom 600 mm</t>
  </si>
  <si>
    <t>61 612</t>
  </si>
  <si>
    <t>Dobava in pritrditev osemkotnega prometnega znaka, podloga iz vroče cinkane jeklene pločevine, znak z odsevno folijo 1. vrste, premera 600 mm</t>
  </si>
  <si>
    <t>61 412</t>
  </si>
  <si>
    <t>Dobava in pritrditev trikotnega prometnega znaka, podloga iz aluminjaste pločevine, znak z odsevno folijo 1. vrste, dolžina stranice a =  900 mm</t>
  </si>
  <si>
    <t>63112</t>
  </si>
  <si>
    <t>Dobava in postavitev plastičnega smernika z votlim prerezom, dolžina 1200 mm, z odsevnikom iz umetne snovi</t>
  </si>
  <si>
    <t>OPREMA SKUPAJ:</t>
  </si>
  <si>
    <t>7.0</t>
  </si>
  <si>
    <t>79 311</t>
  </si>
  <si>
    <t>79 351</t>
  </si>
  <si>
    <t>Geotehnični nadzor ……………..</t>
  </si>
  <si>
    <t>72 911</t>
  </si>
  <si>
    <t>Izdelava sprotnega geodetskega posnetka izvedenih del</t>
  </si>
  <si>
    <t>pav</t>
  </si>
  <si>
    <t>79 514</t>
  </si>
  <si>
    <t>Izdelava PID načrta ceste</t>
  </si>
  <si>
    <t>Izdelava NOV načrta ceste</t>
  </si>
  <si>
    <t>REKAPITULACIJA ceste</t>
  </si>
  <si>
    <t>SKUPAJ :</t>
  </si>
  <si>
    <t>DDV 22%</t>
  </si>
  <si>
    <t/>
  </si>
  <si>
    <t>11 513</t>
  </si>
  <si>
    <t>Zakoličenje ter dajanje in preverjanje višin in smeri pri sanaciji in rehabilitaciji objekta s površino nad 500 m2</t>
  </si>
  <si>
    <t>SKUPAJ:</t>
  </si>
  <si>
    <t>2. UREDITVENA DELA NA POTOKU</t>
  </si>
  <si>
    <t>12 121</t>
  </si>
  <si>
    <t xml:space="preserve">Odstranitev grmovja na gosto porasli površini </t>
  </si>
  <si>
    <t>Postavitev in zavarovanje prečnega profila vodotoka</t>
  </si>
  <si>
    <t>21 2121</t>
  </si>
  <si>
    <t>Široki izkop lahke zemljine - IZKOP NAPLAVIN, (III.kategorija) - strojno - v mokrem</t>
  </si>
  <si>
    <t>29 126</t>
  </si>
  <si>
    <t>Nakladanje, prevoz iz zvračanje izkopanega materiala, prevoz na razdaljo nad 5000 m</t>
  </si>
  <si>
    <t xml:space="preserve"> po izkazu mas    513</t>
  </si>
  <si>
    <t>21 997</t>
  </si>
  <si>
    <t>Začasno črpanje vode pri napredovanju izkopa navzdol v vseh kategorijah, s črpalko kapacitete 10 do 15 l/s</t>
  </si>
  <si>
    <t>Izdelava načrta PID za potok</t>
  </si>
  <si>
    <t>Izdelava načrta NOV za potok</t>
  </si>
  <si>
    <t>SKUPAJ Z DDV</t>
  </si>
  <si>
    <t>A)</t>
  </si>
  <si>
    <t>Pripravljalna dela</t>
  </si>
  <si>
    <t>01.</t>
  </si>
  <si>
    <t>Trasiranje</t>
  </si>
  <si>
    <t>02.</t>
  </si>
  <si>
    <t>Priprava materiala</t>
  </si>
  <si>
    <t>03.</t>
  </si>
  <si>
    <t>Zavarovanje gradbišča</t>
  </si>
  <si>
    <t>04.</t>
  </si>
  <si>
    <t>Zakoličba NN, KKS, Telekom, Telamach…</t>
  </si>
  <si>
    <t>po potrebi</t>
  </si>
  <si>
    <t>B)</t>
  </si>
  <si>
    <t>Gradbena dela</t>
  </si>
  <si>
    <t>05.</t>
  </si>
  <si>
    <t>06.</t>
  </si>
  <si>
    <t xml:space="preserve"> m</t>
  </si>
  <si>
    <t>07.</t>
  </si>
  <si>
    <t>Dobava in polaganje GAL zaščite</t>
  </si>
  <si>
    <t>08.</t>
  </si>
  <si>
    <t>09.</t>
  </si>
  <si>
    <t>Nepredvidena dela (vpis v dnevnik)</t>
  </si>
  <si>
    <t>C1)</t>
  </si>
  <si>
    <t>C2)</t>
  </si>
  <si>
    <t>C3)</t>
  </si>
  <si>
    <t>Montažna dela- TK kabel Telekom</t>
  </si>
  <si>
    <t>C4)</t>
  </si>
  <si>
    <t>Montažna dela- koaksialni kabel Telemach</t>
  </si>
  <si>
    <t>D)</t>
  </si>
  <si>
    <t>Zaključna dela</t>
  </si>
  <si>
    <t xml:space="preserve">          </t>
  </si>
  <si>
    <t>Nadzor nad izvedbo elektro del</t>
  </si>
  <si>
    <t>Izdelava BCP-banke cestnih podatkov</t>
  </si>
  <si>
    <t>C)</t>
  </si>
  <si>
    <t xml:space="preserve">Projekt: Rekonstrukcija mostu čez potok Barbara v Slovenj Gradcu, v km 8,550 </t>
  </si>
  <si>
    <t>Cesta:</t>
  </si>
  <si>
    <t>G1-4</t>
  </si>
  <si>
    <t>Odsek:</t>
  </si>
  <si>
    <t>1258</t>
  </si>
  <si>
    <t>Načrt:</t>
  </si>
  <si>
    <t>Elaborat</t>
  </si>
  <si>
    <t>Faza:</t>
  </si>
  <si>
    <t>PREDRAČUN</t>
  </si>
  <si>
    <t>Postavka</t>
  </si>
  <si>
    <t>Normativ</t>
  </si>
  <si>
    <t>Opis postavke</t>
  </si>
  <si>
    <t>6 OPREMA CEST</t>
  </si>
  <si>
    <t>6.1 Pokončna oprema cest</t>
  </si>
  <si>
    <t>0001</t>
  </si>
  <si>
    <t>N 6 1 101</t>
  </si>
  <si>
    <t xml:space="preserve">Dobava in začasna postavitev podstavka iz umetne snovi za prometni znak </t>
  </si>
  <si>
    <t>KOS</t>
  </si>
  <si>
    <t xml:space="preserve">Opomba:
Za PZ 2202, 7103 in 4603 </t>
  </si>
  <si>
    <t>0002</t>
  </si>
  <si>
    <t>S 6 1 212</t>
  </si>
  <si>
    <t>Dobava in vgraditev stebrička za prometni znak iz vroče cinkane jeklene cevi s premerom 64 mm, dolge 1200 mm</t>
  </si>
  <si>
    <t>0003</t>
  </si>
  <si>
    <t>S 6 1 217</t>
  </si>
  <si>
    <t>Opomba:
Za PZ 7202, 1120, (3307, 4101)</t>
  </si>
  <si>
    <t>0004</t>
  </si>
  <si>
    <t>N 6 1 644</t>
  </si>
  <si>
    <t>Dobava in začasna pritrditev prometnih znakov za čas začasne prometne ureditve.</t>
  </si>
  <si>
    <t>Opomba:
Razred svetlobne odbojnosti površine glede na značilnosti okolice RA3. PZ 1125, 1120, 4101, 3307, 2202, 4603, 4501-15 in 3309</t>
  </si>
  <si>
    <t>6.2 Označbe na voziščih</t>
  </si>
  <si>
    <t>N 6 2 459</t>
  </si>
  <si>
    <t>Dobava in lepljenje plastičnega traku / folije za debeloslojno vzdolžno označbo na vozišču, vključno s predhodnim premazom podlage, širina črte 10 cm</t>
  </si>
  <si>
    <t>M1</t>
  </si>
  <si>
    <t>Opomba:_x000D_
Robna črta 5112</t>
  </si>
  <si>
    <t>6.3 Oprema za vodenje prometa</t>
  </si>
  <si>
    <t>N 6 3 103</t>
  </si>
  <si>
    <t>Dobava in vgraditev enojne utripajoče rumene loči premera 210mm</t>
  </si>
  <si>
    <t>Opomba:
Rumena luč za table pokončne zapore 7201 in 7202-1</t>
  </si>
  <si>
    <t>N 6 3 104</t>
  </si>
  <si>
    <t xml:space="preserve">Dobava in postavitev table pokončne zapore, vključno s podstavkom, velikosti 300x1000mm, rezred svetlobne odbojnosti površine glede na značilnosti okolice RA2. </t>
  </si>
  <si>
    <t>Opomba:
PZ 7102, 7102-1, 7102-2 in 7102-3</t>
  </si>
  <si>
    <t>N 6 3 105</t>
  </si>
  <si>
    <t xml:space="preserve">Dobava in postavitev tabelčne zapore, velikosti 1500x250mm, rezred svetlobne odbojnosti površine glede na značilnosti okolice RA2. </t>
  </si>
  <si>
    <t>Opomba:
PZ 7103</t>
  </si>
  <si>
    <t>6.4 Oprema za zavarovanje prometa</t>
  </si>
  <si>
    <t>N 6 4 101</t>
  </si>
  <si>
    <t xml:space="preserve">Dobava in postavitev panelne ograje </t>
  </si>
  <si>
    <t>Opomba:
Dolžina 32m in višine 2m</t>
  </si>
  <si>
    <t>6.6 Druga prometna oprema</t>
  </si>
  <si>
    <t>N 6 6 101</t>
  </si>
  <si>
    <t>Vzdrževanje in kontrola zapore v času zapore ceste</t>
  </si>
  <si>
    <t>DNI</t>
  </si>
  <si>
    <t>N 6 6 102</t>
  </si>
  <si>
    <t>Posatvitev/premestitev in odstavitev začasne prometne signalizacije in opreme</t>
  </si>
  <si>
    <t>KPL</t>
  </si>
  <si>
    <t>Opomba:
1 x postavitev, 2 x premestitev, 1 x odstranitev</t>
  </si>
  <si>
    <t>N 6 6 103</t>
  </si>
  <si>
    <t>Najem in postavitev začasnih semaforsko signalnih naprav za potrebe izvedbe izmenično enosmernega prometa ob polovičnih zaporah</t>
  </si>
  <si>
    <t>Opomba:
Cena najema semaforskih glav/dan</t>
  </si>
  <si>
    <t>SKUPNA REKAPITULACIJA</t>
  </si>
  <si>
    <t>Most</t>
  </si>
  <si>
    <t>Cesta</t>
  </si>
  <si>
    <t>Potok</t>
  </si>
  <si>
    <t>Elektro</t>
  </si>
  <si>
    <t>Zapora</t>
  </si>
  <si>
    <r>
      <t xml:space="preserve">T.2.2 Predračun in rekapitulacija za </t>
    </r>
    <r>
      <rPr>
        <b/>
        <u/>
        <sz val="12"/>
        <rFont val="Arial CE"/>
        <charset val="238"/>
      </rPr>
      <t>nadomestni  most</t>
    </r>
    <r>
      <rPr>
        <b/>
        <sz val="12"/>
        <rFont val="Arial CE"/>
        <family val="2"/>
        <charset val="238"/>
      </rPr>
      <t xml:space="preserve"> čez potok Barbara v Sl.Gradcu na cesti  G1-4-1258, posebej je popis za cesto in vodarski del. Pri vseh postavkah se naj upošteva nabava, dobava in izvedba, po končanju del odstranitvev vseh začasnih objektov.                                         </t>
    </r>
  </si>
  <si>
    <t xml:space="preserve"> Rekonstrukcija mostu čez potok Barbara v Slovenj Gradcu (MB0116) na G1-4, na odseku 1258 v km 8,550</t>
  </si>
  <si>
    <t>Rekonstrucija mostu čez potok Barbara v Slovenj Gradcu (MB0116) na G1-4, na odseku 1258 v km 8,550</t>
  </si>
  <si>
    <t>SPLOŠNO:</t>
  </si>
  <si>
    <t xml:space="preserve"> normativi in standardi ob upoštevanju zahtev iz varstva pri delu.</t>
  </si>
  <si>
    <r>
      <t xml:space="preserve">V enotnih cenah morajo biti zajeti vsi stroški po </t>
    </r>
    <r>
      <rPr>
        <sz val="10"/>
        <rFont val="Arial CE"/>
        <charset val="238"/>
      </rPr>
      <t>Splošnih tehničnih pogojih.</t>
    </r>
  </si>
  <si>
    <t xml:space="preserve">Vsi pokrovi jaškov vključujejo dobavo z AB obročem. </t>
  </si>
  <si>
    <t>Kjer je cena/enoto EUR ponudnik ne sme spreminjati fiksne vrednosti!</t>
  </si>
  <si>
    <t>Opozorilo!</t>
  </si>
  <si>
    <t>V ponudbo je potrebno vračunati strošek izdelave varnostnega načrta, TEE ter organizacijo gradbišča v skladu z varnostnim načrtom, zavarovanje prometa in usposobitev obvozov za ves čas gradnje, čiščenje in močenje cestišča v času gradnje (VSAJ 5-KRAT DNEVNO), pospravljanje gradbišča. Vse gradbene odpadke je potrebno odpeljati na ustrezno deponijo (vključeno v ceno odstranitve!). Dokumentacija za prevzem objekta je strošek izvajalca zato je v ponudbo potrebno vračunati tudi izdelavo ostale dokumentacije za prevzem del (vse 2X: dokazila o zanesljivosti objekta, geodetski posnetek, BCP, vris komunalnih vodov v podzemni kataster).</t>
  </si>
  <si>
    <t>Dela je izvajati po projektni dokumentaciji, v skladu z veljavnimi tehničnimi predpisi.</t>
  </si>
  <si>
    <t>Opomba:  Vsa rušenja vključujejo odvoz na ustrezno deponijo vključno s plačilom taks in dajatev.</t>
  </si>
  <si>
    <t>Vsi odstranjeni materiali vključujejo odvoz na ustrezno deponijo s plačilom prispevka.</t>
  </si>
  <si>
    <t>Vse postavke za izkope zajemajo izkop, nakladanje na kamion in odvoz na deponijo do 25km.</t>
  </si>
  <si>
    <t>Vsi vgrajeni materiali vključujejo tudi dobavo.</t>
  </si>
  <si>
    <t>V enotni ceni finega asfalta je potrebno zajeti tudi pobrizg z bitumensko emulzijo (0,5kg/m2) in čiščenje vozišča.</t>
  </si>
  <si>
    <t>Vsi hladni stiki na obrabni plasti morajo biti obdelani z bitumensko lepilno zmesjo.</t>
  </si>
  <si>
    <t>V ceni je upoštevati notranjo kontrolo (tekoče preiskave).</t>
  </si>
  <si>
    <t>8.</t>
  </si>
  <si>
    <t>81 111</t>
  </si>
  <si>
    <t>08. RAZNO</t>
  </si>
  <si>
    <t>VSE SKUPAJ Evro:</t>
  </si>
  <si>
    <t>REKAPITULACIJA Potok</t>
  </si>
  <si>
    <t xml:space="preserve">                </t>
  </si>
  <si>
    <t xml:space="preserve"> 1. PREDDELA</t>
  </si>
  <si>
    <t>UREDITVENA DELA NA POTOKU</t>
  </si>
  <si>
    <t>2.01</t>
  </si>
  <si>
    <t>2.07</t>
  </si>
  <si>
    <t>2.12</t>
  </si>
  <si>
    <t>2.03</t>
  </si>
  <si>
    <t>2.23</t>
  </si>
  <si>
    <t>2.24</t>
  </si>
  <si>
    <t>Kombinirani ročno/strojni (70/30%)  izkop kabelskega jarka v zemljišču III.kat.dim: 0.40 x 1.0 m,obbetoniranje cevi PC-E/110(beton MB10) ter ponovni zasip (nabijanje…)</t>
  </si>
  <si>
    <t>Dobava in polaganje cevi STIGMAFLEKS fi 110mm v izkopani jarek</t>
  </si>
  <si>
    <t>Pripravjalna dela SKUPAJ:</t>
  </si>
  <si>
    <t>Dobava in polaganje  PVC cevi fi 110 v konstrukcijo mostu komplet z vlečno Fe žico</t>
  </si>
  <si>
    <t xml:space="preserve">POPIS DEL </t>
  </si>
  <si>
    <t>Dobava in polaganje  PVC cevi fi 110 na nosilno konstrukcijo komplet z vlečno Fe žico</t>
  </si>
  <si>
    <t>Izkop obstoječih kablov jakega in šibkega toka pod nadzorom operaterjev</t>
  </si>
  <si>
    <t>Dobava in polaganje opozorilnega traku</t>
  </si>
  <si>
    <t>Izdelava kabelske blazine iz mivke ali presejane zemlje za jarek dim: 0.4 x 0.8 m (dolžine 18m)</t>
  </si>
  <si>
    <t>Gradbena dela SKUPAJ:</t>
  </si>
  <si>
    <t>Dobava in položitev NN vodnika NAYY-J-4x70+2,5mm2 v izkopani rov in položen v PVC cev 110mm komplet z obojestranskim prerezom kabla in priklopom na obstoječi kabel</t>
  </si>
  <si>
    <t>Dobava in montaža zemeljskih spojk za kabel NAYY-J-4x70+2,5mm2</t>
  </si>
  <si>
    <t>Izklop in ponoven vklop NN kabla v obstoječi TP</t>
  </si>
  <si>
    <t xml:space="preserve">Dobava in polaganje pocinkanega valjanca 25 * 4 mm, komplet s sponkami </t>
  </si>
  <si>
    <t>Izvedba povezave kovinske ograje z objemkami in sponko na valjanec v mostu</t>
  </si>
  <si>
    <t>Montažna dela SKUPAJ:</t>
  </si>
  <si>
    <t>Montažna dela - kabel J.R.</t>
  </si>
  <si>
    <t>Montažna dela - NN kabel Elektro</t>
  </si>
  <si>
    <t>Dobava in položitev NN vodnika NYY-J-4x10mm2 v izkopani rov in položen v PVC cev 110mm komplet z obojestranskim prerezom kabla in priklopom na obstoječi kabel</t>
  </si>
  <si>
    <t>Dobava in montaža zemeljskih spojk za kabel NYY-J-4x0mm2</t>
  </si>
  <si>
    <t xml:space="preserve">Izklop in ponoven vklop   kabla  J.R. v obstoječi TP </t>
  </si>
  <si>
    <t>Dobava in polaganje pocinkanega valjanca 25 * 4 mm, komplet s sponkami</t>
  </si>
  <si>
    <t>Izvedba povezave kandelabra z objemkami in sponko na valjanec v mostu</t>
  </si>
  <si>
    <t>Dobava in položitev TK voda ki ga izbere operater omrežja ( npr. TK 59) v izkopani rov in položen v PVC cev 110mm komplet z obojestranskim prerezom kabla in priklopom na obstoječi kabel</t>
  </si>
  <si>
    <t>Dobava in montaža zemeljskih spojk za spoj TK voda</t>
  </si>
  <si>
    <t xml:space="preserve">Izklop in ponoven priklop  TK voda na levi in desni strani potoka </t>
  </si>
  <si>
    <t>Dobava in položitev koaksialnega kabla, ki ga izbere operater omrežja v izkopani rov in položen v PVC cev 110mm komplet z obojestranskim prerezom kabla in priklopom na obstoječi kabel</t>
  </si>
  <si>
    <t>Dobava in montaža zemeljskih spojk za spoj koaksialnega kabla</t>
  </si>
  <si>
    <t xml:space="preserve">Izklop in ponoven priklop koaksialnega kabla na levi in desni strani potoka </t>
  </si>
  <si>
    <t>Zaključna dela SKUPAJ:</t>
  </si>
  <si>
    <t>Snemanje in izris vseh kabelskih tras za kataster</t>
  </si>
  <si>
    <t>Kontrolne meritve:                                             - galvanskih stikov ozem.in izol. upor.</t>
  </si>
  <si>
    <t>Izdelava PID dokumentacije</t>
  </si>
  <si>
    <t>REKAPITULACIJA Elektro</t>
  </si>
  <si>
    <t>GRADBENA DELA</t>
  </si>
  <si>
    <t>MONTAŽNA DELA</t>
  </si>
  <si>
    <t>ZAKLJUČNA DELA</t>
  </si>
  <si>
    <t>VSE SKUPAJ (EUR):</t>
  </si>
  <si>
    <t>OPREMA CEST SKUPAJ</t>
  </si>
  <si>
    <t>PROJEKTANTSKI PREDRAČUN ZA CESTO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</si>
</sst>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quot;SIT&quot;_-;\-* #,##0.00\ &quot;SIT&quot;_-;_-* &quot;-&quot;??\ &quot;SIT&quot;_-;_-@_-"/>
    <numFmt numFmtId="165" formatCode="#,##0.00\ &quot;SIT&quot;"/>
    <numFmt numFmtId="166" formatCode="#,##0.00\ [$€-1]"/>
    <numFmt numFmtId="167" formatCode="[$€-2]\ #,##0.00"/>
    <numFmt numFmtId="168" formatCode="_-* #,##0.00\ [$€-1]_-;\-* #,##0.00\ [$€-1]_-;_-* &quot;-&quot;??\ [$€-1]_-;_-@_-"/>
    <numFmt numFmtId="169" formatCode="#,##0.00\ \€"/>
    <numFmt numFmtId="170" formatCode="#,##0\ &quot;€&quot;"/>
    <numFmt numFmtId="171" formatCode="#,##0.00\ _S_I_T"/>
  </numFmts>
  <fonts count="47">
    <font>
      <sz val="10"/>
      <name val="Arial CE"/>
      <charset val="238"/>
    </font>
    <font>
      <sz val="10"/>
      <name val="Arial CE"/>
      <charset val="238"/>
    </font>
    <font>
      <b/>
      <sz val="10"/>
      <name val="Arial CE"/>
      <family val="2"/>
      <charset val="238"/>
    </font>
    <font>
      <vertAlign val="superscript"/>
      <sz val="10"/>
      <name val="Arial CE"/>
      <family val="2"/>
      <charset val="238"/>
    </font>
    <font>
      <sz val="12"/>
      <name val="Arial CE"/>
      <family val="2"/>
      <charset val="238"/>
    </font>
    <font>
      <b/>
      <sz val="12"/>
      <name val="Arial CE"/>
      <family val="2"/>
      <charset val="238"/>
    </font>
    <font>
      <sz val="10"/>
      <name val="Arial CE"/>
      <family val="2"/>
      <charset val="238"/>
    </font>
    <font>
      <u/>
      <sz val="10"/>
      <name val="Arial CE"/>
      <family val="2"/>
      <charset val="238"/>
    </font>
    <font>
      <b/>
      <sz val="10"/>
      <color indexed="12"/>
      <name val="Arial CE"/>
      <family val="2"/>
      <charset val="238"/>
    </font>
    <font>
      <b/>
      <sz val="8"/>
      <name val="Arial CE"/>
      <family val="2"/>
      <charset val="238"/>
    </font>
    <font>
      <sz val="8"/>
      <name val="Arial CE"/>
      <family val="2"/>
      <charset val="238"/>
    </font>
    <font>
      <sz val="10"/>
      <name val="Arial CE"/>
      <charset val="238"/>
    </font>
    <font>
      <sz val="10"/>
      <color indexed="10"/>
      <name val="Arial CE"/>
      <charset val="238"/>
    </font>
    <font>
      <vertAlign val="superscript"/>
      <sz val="11"/>
      <name val="Arial CE"/>
      <charset val="238"/>
    </font>
    <font>
      <sz val="11"/>
      <name val="Arial CE"/>
      <charset val="238"/>
    </font>
    <font>
      <b/>
      <u/>
      <sz val="12"/>
      <name val="Arial CE"/>
      <charset val="238"/>
    </font>
    <font>
      <i/>
      <sz val="10"/>
      <name val="Arial CE"/>
      <charset val="238"/>
    </font>
    <font>
      <i/>
      <sz val="10"/>
      <color indexed="10"/>
      <name val="Arial CE"/>
      <charset val="238"/>
    </font>
    <font>
      <vertAlign val="superscript"/>
      <sz val="12"/>
      <name val="Arial CE"/>
      <charset val="238"/>
    </font>
    <font>
      <sz val="10"/>
      <color indexed="8"/>
      <name val="Arial CE"/>
      <charset val="238"/>
    </font>
    <font>
      <u/>
      <sz val="10"/>
      <color indexed="10"/>
      <name val="Arial CE"/>
      <charset val="238"/>
    </font>
    <font>
      <sz val="8"/>
      <name val="Arial CE"/>
      <charset val="238"/>
    </font>
    <font>
      <b/>
      <sz val="8"/>
      <color rgb="FF00B050"/>
      <name val="Arial CE"/>
      <family val="2"/>
      <charset val="238"/>
    </font>
    <font>
      <b/>
      <sz val="10"/>
      <color rgb="FF00B050"/>
      <name val="Arial CE"/>
      <charset val="238"/>
    </font>
    <font>
      <b/>
      <sz val="10"/>
      <color rgb="FF00B050"/>
      <name val="Arial CE"/>
      <family val="2"/>
      <charset val="238"/>
    </font>
    <font>
      <b/>
      <sz val="14"/>
      <name val="Arial CE"/>
      <family val="2"/>
      <charset val="238"/>
    </font>
    <font>
      <b/>
      <sz val="10"/>
      <name val="Arial CE"/>
      <charset val="238"/>
    </font>
    <font>
      <sz val="10"/>
      <name val="Arial"/>
      <family val="2"/>
      <charset val="238"/>
    </font>
    <font>
      <b/>
      <sz val="11"/>
      <name val="Arial CE"/>
      <family val="2"/>
      <charset val="238"/>
    </font>
    <font>
      <sz val="10"/>
      <color theme="5"/>
      <name val="Arial CE"/>
      <charset val="238"/>
    </font>
    <font>
      <b/>
      <sz val="16"/>
      <name val="Arial CE"/>
      <family val="2"/>
      <charset val="238"/>
    </font>
    <font>
      <sz val="14"/>
      <name val="Arial CE"/>
      <family val="2"/>
      <charset val="238"/>
    </font>
    <font>
      <i/>
      <sz val="10"/>
      <name val="Arial"/>
      <family val="2"/>
      <charset val="238"/>
    </font>
    <font>
      <b/>
      <i/>
      <sz val="10"/>
      <name val="Arial"/>
      <family val="2"/>
      <charset val="238"/>
    </font>
    <font>
      <b/>
      <sz val="14"/>
      <name val="Arial"/>
      <family val="2"/>
      <charset val="238"/>
    </font>
    <font>
      <b/>
      <sz val="10"/>
      <name val="Arial"/>
      <family val="2"/>
      <charset val="238"/>
    </font>
    <font>
      <b/>
      <sz val="12"/>
      <name val="Arial"/>
      <family val="2"/>
      <charset val="238"/>
    </font>
    <font>
      <sz val="12"/>
      <name val="Arial"/>
      <family val="2"/>
      <charset val="238"/>
    </font>
    <font>
      <sz val="12"/>
      <name val="Arial CE"/>
      <charset val="238"/>
    </font>
    <font>
      <b/>
      <sz val="12"/>
      <name val="Arial CE"/>
      <charset val="238"/>
    </font>
    <font>
      <sz val="11"/>
      <name val="Arial"/>
      <family val="2"/>
      <charset val="238"/>
    </font>
    <font>
      <b/>
      <u/>
      <sz val="10"/>
      <name val="Arial CE"/>
      <charset val="238"/>
    </font>
    <font>
      <sz val="10"/>
      <color rgb="FF000000"/>
      <name val="Arial"/>
      <family val="2"/>
      <charset val="238"/>
    </font>
    <font>
      <sz val="10"/>
      <name val="SLO Arial"/>
      <charset val="238"/>
    </font>
    <font>
      <sz val="10"/>
      <name val="Arial"/>
      <family val="2"/>
    </font>
    <font>
      <b/>
      <sz val="11"/>
      <name val="Arial CE"/>
      <charset val="238"/>
    </font>
    <font>
      <b/>
      <i/>
      <sz val="10"/>
      <name val="Arial CE"/>
      <charset val="238"/>
    </font>
  </fonts>
  <fills count="8">
    <fill>
      <patternFill patternType="none"/>
    </fill>
    <fill>
      <patternFill patternType="gray125"/>
    </fill>
    <fill>
      <patternFill patternType="solid">
        <fgColor indexed="15"/>
        <bgColor indexed="64"/>
      </patternFill>
    </fill>
    <fill>
      <patternFill patternType="solid">
        <fgColor theme="0" tint="-0.249977111117893"/>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s>
  <borders count="41">
    <border>
      <left/>
      <right/>
      <top/>
      <bottom/>
      <diagonal/>
    </border>
    <border>
      <left/>
      <right/>
      <top/>
      <bottom style="double">
        <color indexed="64"/>
      </bottom>
      <diagonal/>
    </border>
    <border>
      <left/>
      <right/>
      <top/>
      <bottom style="thin">
        <color indexed="64"/>
      </bottom>
      <diagonal/>
    </border>
    <border>
      <left/>
      <right/>
      <top style="thin">
        <color indexed="64"/>
      </top>
      <bottom style="double">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style="double">
        <color indexed="64"/>
      </bottom>
      <diagonal/>
    </border>
    <border>
      <left/>
      <right style="thin">
        <color indexed="64"/>
      </right>
      <top/>
      <bottom style="medium">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4">
    <xf numFmtId="0" fontId="0" fillId="0" borderId="0"/>
    <xf numFmtId="164" fontId="1" fillId="0" borderId="0" applyFont="0" applyFill="0" applyBorder="0" applyAlignment="0" applyProtection="0"/>
    <xf numFmtId="0" fontId="40" fillId="0" borderId="0"/>
    <xf numFmtId="0" fontId="27" fillId="0" borderId="0"/>
  </cellStyleXfs>
  <cellXfs count="547">
    <xf numFmtId="0" fontId="0" fillId="0" borderId="0" xfId="0"/>
    <xf numFmtId="0" fontId="2" fillId="0" borderId="0" xfId="0" applyFont="1" applyProtection="1">
      <protection locked="0"/>
    </xf>
    <xf numFmtId="0" fontId="2" fillId="0" borderId="0" xfId="0" applyFont="1" applyAlignment="1" applyProtection="1">
      <alignment wrapText="1"/>
      <protection locked="0"/>
    </xf>
    <xf numFmtId="0" fontId="0" fillId="0" borderId="0" xfId="0" applyAlignment="1" applyProtection="1">
      <alignment wrapText="1"/>
      <protection locked="0"/>
    </xf>
    <xf numFmtId="0" fontId="0" fillId="0" borderId="0" xfId="0" applyProtection="1">
      <protection locked="0"/>
    </xf>
    <xf numFmtId="2" fontId="0" fillId="0" borderId="0" xfId="0" applyNumberFormat="1" applyAlignment="1" applyProtection="1">
      <alignment horizontal="left" wrapText="1" indent="15"/>
      <protection locked="0"/>
    </xf>
    <xf numFmtId="0" fontId="0" fillId="0" borderId="0" xfId="0" applyAlignment="1" applyProtection="1">
      <alignment horizontal="left" vertical="top"/>
      <protection locked="0"/>
    </xf>
    <xf numFmtId="2" fontId="0" fillId="0" borderId="0" xfId="0" applyNumberFormat="1" applyAlignment="1" applyProtection="1">
      <alignment wrapText="1"/>
      <protection locked="0"/>
    </xf>
    <xf numFmtId="1" fontId="0" fillId="0" borderId="0" xfId="0" applyNumberFormat="1" applyAlignment="1" applyProtection="1">
      <alignment wrapText="1"/>
      <protection locked="0"/>
    </xf>
    <xf numFmtId="0" fontId="0" fillId="0" borderId="0" xfId="0" applyAlignment="1" applyProtection="1">
      <alignment horizontal="left" wrapText="1" indent="15"/>
      <protection locked="0"/>
    </xf>
    <xf numFmtId="0" fontId="5" fillId="0" borderId="0" xfId="0" applyFont="1" applyProtection="1">
      <protection locked="0"/>
    </xf>
    <xf numFmtId="49" fontId="7" fillId="0" borderId="0" xfId="0" applyNumberFormat="1" applyFont="1" applyAlignment="1" applyProtection="1">
      <alignment horizontal="left" vertical="top" indent="1"/>
      <protection locked="0"/>
    </xf>
    <xf numFmtId="49" fontId="2" fillId="0" borderId="0" xfId="0" applyNumberFormat="1" applyFont="1" applyBorder="1" applyAlignment="1" applyProtection="1">
      <alignment horizontal="left" vertical="top" indent="4"/>
      <protection locked="0"/>
    </xf>
    <xf numFmtId="49" fontId="2" fillId="0" borderId="0" xfId="0" applyNumberFormat="1" applyFont="1" applyAlignment="1" applyProtection="1">
      <alignment horizontal="left" vertical="top" indent="1"/>
      <protection locked="0"/>
    </xf>
    <xf numFmtId="49" fontId="2" fillId="0" borderId="0" xfId="0" applyNumberFormat="1" applyFont="1" applyBorder="1" applyAlignment="1" applyProtection="1">
      <alignment horizontal="left" vertical="top" indent="1"/>
      <protection locked="0"/>
    </xf>
    <xf numFmtId="49" fontId="6" fillId="0" borderId="2" xfId="0" applyNumberFormat="1" applyFont="1" applyBorder="1" applyAlignment="1" applyProtection="1">
      <alignment horizontal="left" vertical="top" indent="1"/>
      <protection locked="0"/>
    </xf>
    <xf numFmtId="49" fontId="6" fillId="0" borderId="1" xfId="0" applyNumberFormat="1" applyFont="1" applyBorder="1" applyAlignment="1" applyProtection="1">
      <alignment horizontal="left" vertical="top" indent="1"/>
      <protection locked="0"/>
    </xf>
    <xf numFmtId="49" fontId="5" fillId="0" borderId="0" xfId="0" applyNumberFormat="1" applyFont="1" applyBorder="1" applyAlignment="1" applyProtection="1">
      <alignment horizontal="left" vertical="top" indent="1"/>
      <protection locked="0"/>
    </xf>
    <xf numFmtId="0" fontId="0" fillId="0" borderId="0" xfId="0" applyBorder="1" applyProtection="1">
      <protection locked="0"/>
    </xf>
    <xf numFmtId="0" fontId="0" fillId="0" borderId="0" xfId="0" applyBorder="1" applyAlignment="1" applyProtection="1">
      <alignment wrapText="1"/>
      <protection locked="0"/>
    </xf>
    <xf numFmtId="2" fontId="0" fillId="0" borderId="0" xfId="0" applyNumberFormat="1" applyBorder="1" applyAlignment="1" applyProtection="1">
      <alignment wrapText="1"/>
      <protection locked="0"/>
    </xf>
    <xf numFmtId="0" fontId="0" fillId="0" borderId="3" xfId="0" applyBorder="1" applyProtection="1">
      <protection locked="0"/>
    </xf>
    <xf numFmtId="0" fontId="2" fillId="0" borderId="3" xfId="0" applyFont="1" applyBorder="1" applyAlignment="1" applyProtection="1">
      <protection locked="0"/>
    </xf>
    <xf numFmtId="0" fontId="0" fillId="0" borderId="3" xfId="0" applyBorder="1" applyAlignment="1" applyProtection="1">
      <protection locked="0"/>
    </xf>
    <xf numFmtId="0" fontId="6" fillId="0" borderId="0" xfId="0" applyFont="1" applyProtection="1">
      <protection locked="0"/>
    </xf>
    <xf numFmtId="49" fontId="2" fillId="0" borderId="0" xfId="0" applyNumberFormat="1" applyFont="1" applyFill="1" applyAlignment="1" applyProtection="1">
      <alignment horizontal="right" vertical="top"/>
      <protection locked="0"/>
    </xf>
    <xf numFmtId="0" fontId="2" fillId="0" borderId="0" xfId="0" applyFont="1" applyFill="1" applyProtection="1">
      <protection locked="0"/>
    </xf>
    <xf numFmtId="0" fontId="2" fillId="0" borderId="0" xfId="0" applyFont="1" applyBorder="1" applyAlignment="1" applyProtection="1">
      <protection locked="0"/>
    </xf>
    <xf numFmtId="0" fontId="0" fillId="0" borderId="0" xfId="0" applyBorder="1" applyAlignment="1" applyProtection="1">
      <protection locked="0"/>
    </xf>
    <xf numFmtId="0" fontId="6" fillId="0" borderId="3" xfId="0" applyFont="1" applyBorder="1" applyProtection="1">
      <protection locked="0"/>
    </xf>
    <xf numFmtId="0" fontId="6" fillId="0" borderId="3" xfId="0" applyFont="1" applyBorder="1" applyAlignment="1" applyProtection="1">
      <protection locked="0"/>
    </xf>
    <xf numFmtId="0" fontId="2" fillId="2" borderId="0" xfId="0" applyFont="1" applyFill="1" applyProtection="1">
      <protection locked="0"/>
    </xf>
    <xf numFmtId="49" fontId="7" fillId="0" borderId="3" xfId="0" applyNumberFormat="1" applyFont="1" applyBorder="1" applyAlignment="1" applyProtection="1">
      <alignment horizontal="left" vertical="top" indent="1"/>
      <protection locked="0"/>
    </xf>
    <xf numFmtId="166" fontId="0" fillId="2" borderId="0" xfId="0" applyNumberFormat="1" applyFill="1" applyProtection="1">
      <protection locked="0"/>
    </xf>
    <xf numFmtId="166" fontId="0" fillId="0" borderId="0" xfId="0" applyNumberFormat="1" applyProtection="1">
      <protection locked="0"/>
    </xf>
    <xf numFmtId="166" fontId="0" fillId="0" borderId="0" xfId="0" applyNumberFormat="1" applyFill="1" applyProtection="1">
      <protection locked="0"/>
    </xf>
    <xf numFmtId="166" fontId="0" fillId="0" borderId="0" xfId="0" applyNumberFormat="1" applyAlignment="1" applyProtection="1">
      <alignment horizontal="justify" vertical="top" wrapText="1"/>
      <protection locked="0"/>
    </xf>
    <xf numFmtId="166" fontId="0" fillId="0" borderId="0" xfId="0" applyNumberFormat="1" applyBorder="1" applyProtection="1">
      <protection locked="0"/>
    </xf>
    <xf numFmtId="166" fontId="0" fillId="0" borderId="3" xfId="0" applyNumberFormat="1" applyBorder="1" applyProtection="1">
      <protection locked="0"/>
    </xf>
    <xf numFmtId="166" fontId="0" fillId="0" borderId="0" xfId="0" applyNumberFormat="1" applyAlignment="1" applyProtection="1">
      <alignment horizontal="justify" vertical="top"/>
      <protection locked="0"/>
    </xf>
    <xf numFmtId="166" fontId="6" fillId="0" borderId="3" xfId="0" applyNumberFormat="1" applyFont="1" applyBorder="1" applyProtection="1">
      <protection locked="0"/>
    </xf>
    <xf numFmtId="166" fontId="6" fillId="0" borderId="0" xfId="0" applyNumberFormat="1" applyFont="1" applyProtection="1">
      <protection locked="0"/>
    </xf>
    <xf numFmtId="0" fontId="3" fillId="0" borderId="0" xfId="0" applyFont="1" applyAlignment="1" applyProtection="1">
      <alignment horizontal="left" wrapText="1"/>
      <protection locked="0"/>
    </xf>
    <xf numFmtId="167" fontId="0" fillId="0" borderId="0" xfId="0" applyNumberFormat="1" applyProtection="1">
      <protection locked="0"/>
    </xf>
    <xf numFmtId="167" fontId="0" fillId="0" borderId="0" xfId="0" applyNumberFormat="1" applyAlignment="1" applyProtection="1">
      <alignment horizontal="justify" vertical="top" wrapText="1"/>
      <protection locked="0"/>
    </xf>
    <xf numFmtId="0" fontId="6" fillId="0" borderId="0" xfId="0" applyFont="1" applyAlignment="1" applyProtection="1">
      <alignment wrapText="1"/>
      <protection locked="0"/>
    </xf>
    <xf numFmtId="2" fontId="6" fillId="0" borderId="0" xfId="0" applyNumberFormat="1" applyFont="1" applyAlignment="1" applyProtection="1">
      <alignment wrapText="1"/>
      <protection locked="0"/>
    </xf>
    <xf numFmtId="0" fontId="0" fillId="0" borderId="0" xfId="0" applyAlignment="1" applyProtection="1">
      <alignment vertical="top"/>
      <protection locked="0"/>
    </xf>
    <xf numFmtId="0" fontId="0" fillId="0" borderId="0" xfId="0" applyFill="1" applyProtection="1">
      <protection locked="0"/>
    </xf>
    <xf numFmtId="0" fontId="2" fillId="0" borderId="0" xfId="0" applyFont="1" applyFill="1" applyBorder="1" applyProtection="1">
      <protection locked="0"/>
    </xf>
    <xf numFmtId="0" fontId="2" fillId="0" borderId="0" xfId="0" applyFont="1" applyFill="1" applyBorder="1" applyAlignment="1" applyProtection="1">
      <alignment wrapText="1"/>
      <protection locked="0"/>
    </xf>
    <xf numFmtId="0" fontId="0" fillId="0" borderId="0" xfId="0" applyFill="1" applyBorder="1" applyAlignment="1" applyProtection="1">
      <alignment wrapText="1"/>
      <protection locked="0"/>
    </xf>
    <xf numFmtId="167" fontId="0" fillId="0" borderId="0" xfId="0" applyNumberFormat="1" applyFill="1" applyBorder="1" applyProtection="1">
      <protection locked="0"/>
    </xf>
    <xf numFmtId="0" fontId="23" fillId="0" borderId="0" xfId="0" applyFont="1" applyProtection="1">
      <protection locked="0"/>
    </xf>
    <xf numFmtId="166" fontId="23" fillId="0" borderId="0" xfId="0" applyNumberFormat="1" applyFont="1" applyProtection="1">
      <protection locked="0"/>
    </xf>
    <xf numFmtId="167" fontId="0" fillId="0" borderId="0" xfId="0" applyNumberFormat="1" applyFill="1" applyProtection="1">
      <protection locked="0"/>
    </xf>
    <xf numFmtId="0" fontId="14" fillId="0" borderId="0" xfId="0" applyFont="1" applyAlignment="1" applyProtection="1">
      <alignment horizontal="left" wrapText="1"/>
      <protection locked="0"/>
    </xf>
    <xf numFmtId="0" fontId="0" fillId="0" borderId="0" xfId="0" applyFill="1" applyAlignment="1" applyProtection="1">
      <alignment horizontal="left" wrapText="1"/>
      <protection locked="0"/>
    </xf>
    <xf numFmtId="2" fontId="0" fillId="0" borderId="0" xfId="0" applyNumberFormat="1" applyFill="1" applyAlignment="1" applyProtection="1">
      <alignment wrapText="1"/>
      <protection locked="0"/>
    </xf>
    <xf numFmtId="0" fontId="2" fillId="0" borderId="0" xfId="0" applyFont="1" applyFill="1" applyAlignment="1" applyProtection="1">
      <protection locked="0"/>
    </xf>
    <xf numFmtId="0" fontId="6" fillId="0" borderId="0" xfId="0" applyFont="1" applyAlignment="1" applyProtection="1">
      <alignment horizontal="left" wrapText="1"/>
      <protection locked="0"/>
    </xf>
    <xf numFmtId="0" fontId="0" fillId="0" borderId="0" xfId="0" applyFill="1" applyAlignment="1" applyProtection="1">
      <alignment horizontal="left" vertical="top"/>
      <protection locked="0"/>
    </xf>
    <xf numFmtId="166" fontId="0" fillId="0" borderId="0" xfId="0" applyNumberFormat="1" applyFill="1" applyAlignment="1" applyProtection="1">
      <alignment horizontal="justify" vertical="top"/>
      <protection locked="0"/>
    </xf>
    <xf numFmtId="0" fontId="13" fillId="0" borderId="0" xfId="0" applyFont="1" applyAlignment="1" applyProtection="1">
      <alignment horizontal="left" wrapText="1"/>
      <protection locked="0"/>
    </xf>
    <xf numFmtId="167" fontId="0" fillId="0" borderId="0" xfId="0" applyNumberFormat="1" applyFill="1" applyAlignment="1" applyProtection="1">
      <alignment horizontal="justify" vertical="top" wrapText="1"/>
      <protection locked="0"/>
    </xf>
    <xf numFmtId="0" fontId="31" fillId="0" borderId="0" xfId="0" applyFont="1" applyAlignment="1" applyProtection="1">
      <alignment horizontal="left" vertical="top"/>
      <protection locked="0"/>
    </xf>
    <xf numFmtId="0" fontId="31" fillId="0" borderId="0" xfId="0" applyFont="1" applyBorder="1" applyAlignment="1" applyProtection="1">
      <alignment wrapText="1"/>
      <protection locked="0"/>
    </xf>
    <xf numFmtId="0" fontId="31" fillId="0" borderId="0" xfId="0" applyFont="1" applyProtection="1">
      <protection locked="0"/>
    </xf>
    <xf numFmtId="4" fontId="31" fillId="0" borderId="0" xfId="0" applyNumberFormat="1" applyFont="1" applyAlignment="1" applyProtection="1">
      <alignment horizontal="right"/>
      <protection locked="0"/>
    </xf>
    <xf numFmtId="0" fontId="0" fillId="0" borderId="5" xfId="0" applyBorder="1" applyAlignment="1" applyProtection="1">
      <alignment horizontal="left" vertical="top"/>
      <protection locked="0"/>
    </xf>
    <xf numFmtId="0" fontId="26" fillId="0" borderId="5" xfId="0" applyFont="1" applyBorder="1" applyAlignment="1" applyProtection="1">
      <alignment wrapText="1"/>
      <protection locked="0"/>
    </xf>
    <xf numFmtId="0" fontId="0" fillId="0" borderId="5" xfId="0" applyBorder="1" applyProtection="1">
      <protection locked="0"/>
    </xf>
    <xf numFmtId="4" fontId="0" fillId="0" borderId="5" xfId="0" applyNumberFormat="1" applyBorder="1" applyAlignment="1" applyProtection="1">
      <alignment horizontal="right"/>
      <protection locked="0"/>
    </xf>
    <xf numFmtId="0" fontId="0" fillId="0" borderId="5" xfId="0" applyBorder="1" applyAlignment="1" applyProtection="1">
      <alignment wrapText="1"/>
      <protection locked="0"/>
    </xf>
    <xf numFmtId="0" fontId="0" fillId="0" borderId="15" xfId="0" applyBorder="1" applyAlignment="1" applyProtection="1">
      <alignment horizontal="left" vertical="top"/>
      <protection locked="0"/>
    </xf>
    <xf numFmtId="0" fontId="0" fillId="0" borderId="30" xfId="0" applyBorder="1" applyAlignment="1" applyProtection="1">
      <alignment horizontal="left" vertical="top"/>
      <protection locked="0"/>
    </xf>
    <xf numFmtId="0" fontId="26" fillId="0" borderId="30" xfId="0" applyFont="1" applyBorder="1" applyAlignment="1" applyProtection="1">
      <alignment wrapText="1"/>
      <protection locked="0"/>
    </xf>
    <xf numFmtId="0" fontId="0" fillId="0" borderId="30" xfId="0" applyBorder="1" applyProtection="1">
      <protection locked="0"/>
    </xf>
    <xf numFmtId="4" fontId="0" fillId="0" borderId="30" xfId="0" applyNumberFormat="1" applyBorder="1" applyAlignment="1" applyProtection="1">
      <alignment horizontal="right"/>
      <protection locked="0"/>
    </xf>
    <xf numFmtId="4" fontId="26" fillId="0" borderId="8" xfId="0" applyNumberFormat="1" applyFont="1" applyBorder="1" applyAlignment="1" applyProtection="1">
      <alignment horizontal="right"/>
      <protection locked="0"/>
    </xf>
    <xf numFmtId="0" fontId="0" fillId="4" borderId="15" xfId="0" applyFill="1" applyBorder="1" applyAlignment="1" applyProtection="1">
      <alignment horizontal="left" vertical="top"/>
      <protection locked="0"/>
    </xf>
    <xf numFmtId="0" fontId="0" fillId="4" borderId="30" xfId="0" applyFill="1" applyBorder="1" applyAlignment="1" applyProtection="1">
      <alignment horizontal="left" vertical="top"/>
      <protection locked="0"/>
    </xf>
    <xf numFmtId="0" fontId="26" fillId="4" borderId="30" xfId="0" applyFont="1" applyFill="1" applyBorder="1" applyAlignment="1" applyProtection="1">
      <alignment wrapText="1"/>
      <protection locked="0"/>
    </xf>
    <xf numFmtId="0" fontId="2" fillId="0" borderId="5" xfId="0" applyFont="1" applyBorder="1" applyAlignment="1" applyProtection="1">
      <alignment wrapText="1"/>
      <protection locked="0"/>
    </xf>
    <xf numFmtId="0" fontId="6" fillId="0" borderId="5" xfId="0" applyFont="1" applyBorder="1" applyAlignment="1" applyProtection="1">
      <alignment wrapText="1"/>
      <protection locked="0"/>
    </xf>
    <xf numFmtId="0" fontId="0" fillId="0" borderId="5" xfId="0" applyFill="1" applyBorder="1" applyAlignment="1" applyProtection="1">
      <alignment horizontal="left" vertical="top"/>
      <protection locked="0"/>
    </xf>
    <xf numFmtId="0" fontId="0" fillId="0" borderId="5" xfId="0" applyBorder="1" applyAlignment="1" applyProtection="1">
      <protection locked="0"/>
    </xf>
    <xf numFmtId="4" fontId="0" fillId="0" borderId="5" xfId="0" applyNumberFormat="1" applyFill="1" applyBorder="1" applyAlignment="1" applyProtection="1">
      <alignment horizontal="right"/>
      <protection locked="0"/>
    </xf>
    <xf numFmtId="0" fontId="0" fillId="0" borderId="5" xfId="0" applyBorder="1" applyAlignment="1" applyProtection="1">
      <alignment vertical="top"/>
      <protection locked="0"/>
    </xf>
    <xf numFmtId="2" fontId="0" fillId="0" borderId="5" xfId="0" applyNumberFormat="1" applyBorder="1" applyAlignment="1" applyProtection="1">
      <alignment wrapText="1"/>
      <protection locked="0"/>
    </xf>
    <xf numFmtId="4" fontId="0" fillId="0" borderId="0" xfId="0" applyNumberFormat="1" applyAlignment="1" applyProtection="1">
      <alignment horizontal="right"/>
      <protection locked="0"/>
    </xf>
    <xf numFmtId="0" fontId="2" fillId="0" borderId="0" xfId="0" applyFont="1" applyBorder="1" applyAlignment="1" applyProtection="1">
      <alignment horizontal="left" vertical="top"/>
      <protection locked="0"/>
    </xf>
    <xf numFmtId="0" fontId="2" fillId="0" borderId="0" xfId="0" applyFont="1" applyBorder="1" applyAlignment="1" applyProtection="1">
      <alignment wrapText="1"/>
      <protection locked="0"/>
    </xf>
    <xf numFmtId="4" fontId="0" fillId="0" borderId="0" xfId="0" applyNumberFormat="1" applyBorder="1" applyAlignment="1" applyProtection="1">
      <alignment horizontal="right"/>
      <protection locked="0"/>
    </xf>
    <xf numFmtId="0" fontId="26" fillId="4" borderId="15" xfId="0" applyFont="1" applyFill="1" applyBorder="1" applyAlignment="1" applyProtection="1">
      <alignment vertical="center"/>
      <protection locked="0"/>
    </xf>
    <xf numFmtId="0" fontId="2" fillId="2" borderId="0" xfId="0" applyNumberFormat="1" applyFont="1" applyFill="1" applyAlignment="1" applyProtection="1">
      <alignment horizontal="right" vertical="top"/>
      <protection locked="0"/>
    </xf>
    <xf numFmtId="0" fontId="9" fillId="0" borderId="0" xfId="0" applyNumberFormat="1" applyFont="1" applyAlignment="1" applyProtection="1">
      <alignment horizontal="right" vertical="top"/>
      <protection locked="0"/>
    </xf>
    <xf numFmtId="0" fontId="2" fillId="0" borderId="0" xfId="0" applyNumberFormat="1" applyFont="1" applyFill="1" applyAlignment="1" applyProtection="1">
      <alignment horizontal="right" vertical="top"/>
      <protection locked="0"/>
    </xf>
    <xf numFmtId="0" fontId="10" fillId="0" borderId="0" xfId="0" applyNumberFormat="1" applyFont="1" applyAlignment="1" applyProtection="1">
      <alignment horizontal="right" vertical="top"/>
      <protection locked="0"/>
    </xf>
    <xf numFmtId="0" fontId="10" fillId="0" borderId="0" xfId="0" applyNumberFormat="1" applyFont="1" applyFill="1" applyAlignment="1" applyProtection="1">
      <alignment horizontal="right" vertical="top"/>
      <protection locked="0"/>
    </xf>
    <xf numFmtId="0" fontId="22" fillId="0" borderId="0" xfId="0" applyNumberFormat="1" applyFont="1" applyAlignment="1" applyProtection="1">
      <alignment horizontal="right" vertical="top"/>
      <protection locked="0"/>
    </xf>
    <xf numFmtId="0" fontId="10" fillId="0" borderId="0" xfId="0" applyNumberFormat="1" applyFont="1" applyBorder="1" applyAlignment="1" applyProtection="1">
      <alignment horizontal="right" vertical="top"/>
      <protection locked="0"/>
    </xf>
    <xf numFmtId="0" fontId="10" fillId="0" borderId="3" xfId="0" applyNumberFormat="1" applyFont="1" applyBorder="1" applyAlignment="1" applyProtection="1">
      <alignment horizontal="right" vertical="top"/>
      <protection locked="0"/>
    </xf>
    <xf numFmtId="0" fontId="2" fillId="0" borderId="0" xfId="0" applyNumberFormat="1" applyFont="1" applyFill="1" applyBorder="1" applyAlignment="1" applyProtection="1">
      <alignment horizontal="right" vertical="top"/>
      <protection locked="0"/>
    </xf>
    <xf numFmtId="0" fontId="21" fillId="0" borderId="0" xfId="0" applyNumberFormat="1" applyFont="1" applyAlignment="1" applyProtection="1">
      <alignment horizontal="right" vertical="top"/>
      <protection locked="0"/>
    </xf>
    <xf numFmtId="0" fontId="10" fillId="0" borderId="0" xfId="0" applyNumberFormat="1" applyFont="1" applyProtection="1">
      <protection locked="0"/>
    </xf>
    <xf numFmtId="0" fontId="10" fillId="0" borderId="0" xfId="0" applyNumberFormat="1" applyFont="1" applyAlignment="1" applyProtection="1">
      <alignment vertical="top" wrapText="1"/>
      <protection locked="0"/>
    </xf>
    <xf numFmtId="0" fontId="2" fillId="0" borderId="0" xfId="0" applyNumberFormat="1" applyFont="1" applyAlignment="1" applyProtection="1">
      <alignment horizontal="right" vertical="top"/>
      <protection locked="0"/>
    </xf>
    <xf numFmtId="0" fontId="2" fillId="0" borderId="0" xfId="0" applyNumberFormat="1" applyFont="1" applyProtection="1">
      <protection locked="0"/>
    </xf>
    <xf numFmtId="166" fontId="0" fillId="0" borderId="5" xfId="0" applyNumberFormat="1" applyBorder="1" applyProtection="1">
      <protection locked="0"/>
    </xf>
    <xf numFmtId="0" fontId="0" fillId="0" borderId="5" xfId="0" applyNumberFormat="1" applyBorder="1" applyAlignment="1" applyProtection="1">
      <alignment horizontal="left" vertical="top"/>
      <protection locked="0"/>
    </xf>
    <xf numFmtId="49" fontId="0" fillId="0" borderId="5" xfId="0" applyNumberFormat="1" applyBorder="1" applyAlignment="1" applyProtection="1">
      <alignment horizontal="left" vertical="top"/>
      <protection locked="0"/>
    </xf>
    <xf numFmtId="4" fontId="0" fillId="0" borderId="0" xfId="0" applyNumberFormat="1" applyFill="1" applyBorder="1" applyAlignment="1" applyProtection="1">
      <alignment horizontal="right"/>
      <protection locked="0"/>
    </xf>
    <xf numFmtId="0" fontId="26" fillId="0" borderId="0" xfId="0" applyFont="1" applyFill="1" applyBorder="1" applyAlignment="1" applyProtection="1">
      <alignment wrapText="1"/>
      <protection locked="0"/>
    </xf>
    <xf numFmtId="0" fontId="0" fillId="0" borderId="0" xfId="0" applyFill="1" applyBorder="1" applyProtection="1">
      <protection locked="0"/>
    </xf>
    <xf numFmtId="166" fontId="26" fillId="0" borderId="0" xfId="0" applyNumberFormat="1" applyFont="1" applyFill="1" applyBorder="1" applyProtection="1">
      <protection locked="0"/>
    </xf>
    <xf numFmtId="4" fontId="0" fillId="7" borderId="5" xfId="0" applyNumberFormat="1" applyFill="1" applyBorder="1" applyAlignment="1" applyProtection="1">
      <alignment horizontal="right"/>
      <protection locked="0"/>
    </xf>
    <xf numFmtId="0" fontId="26" fillId="7" borderId="5" xfId="0" applyFont="1" applyFill="1" applyBorder="1" applyAlignment="1" applyProtection="1">
      <alignment wrapText="1"/>
      <protection locked="0"/>
    </xf>
    <xf numFmtId="0" fontId="0" fillId="7" borderId="5" xfId="0" applyFill="1" applyBorder="1" applyProtection="1">
      <protection locked="0"/>
    </xf>
    <xf numFmtId="166" fontId="26" fillId="7" borderId="5" xfId="0" applyNumberFormat="1" applyFont="1" applyFill="1" applyBorder="1" applyProtection="1">
      <protection locked="0"/>
    </xf>
    <xf numFmtId="0" fontId="0" fillId="0" borderId="0" xfId="0" applyAlignment="1" applyProtection="1">
      <alignment horizontal="justify" vertical="top" wrapText="1"/>
      <protection locked="0"/>
    </xf>
    <xf numFmtId="0" fontId="2" fillId="0" borderId="0" xfId="0" applyFont="1" applyFill="1" applyAlignment="1" applyProtection="1">
      <alignment wrapText="1"/>
      <protection locked="0"/>
    </xf>
    <xf numFmtId="0" fontId="0" fillId="0" borderId="0" xfId="0" applyFill="1" applyAlignment="1" applyProtection="1">
      <alignment wrapText="1"/>
      <protection locked="0"/>
    </xf>
    <xf numFmtId="0" fontId="2" fillId="0" borderId="0" xfId="0" applyFont="1" applyAlignment="1" applyProtection="1">
      <alignment horizontal="justify"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wrapText="1"/>
      <protection locked="0"/>
    </xf>
    <xf numFmtId="0" fontId="0" fillId="0" borderId="0" xfId="0" applyFill="1" applyAlignment="1" applyProtection="1">
      <alignment horizontal="justify" vertical="top" wrapText="1"/>
      <protection locked="0"/>
    </xf>
    <xf numFmtId="0" fontId="0" fillId="0" borderId="0" xfId="0" applyAlignment="1" applyProtection="1">
      <alignment vertical="top" wrapText="1"/>
      <protection locked="0"/>
    </xf>
    <xf numFmtId="2" fontId="0" fillId="0" borderId="0" xfId="0" applyNumberFormat="1" applyAlignment="1" applyProtection="1">
      <alignment wrapText="1"/>
    </xf>
    <xf numFmtId="2" fontId="0" fillId="0" borderId="0" xfId="0" applyNumberFormat="1" applyFill="1" applyAlignment="1" applyProtection="1">
      <alignment wrapText="1"/>
    </xf>
    <xf numFmtId="2" fontId="6" fillId="0" borderId="0" xfId="0" applyNumberFormat="1" applyFont="1" applyAlignment="1" applyProtection="1">
      <alignment wrapText="1"/>
    </xf>
    <xf numFmtId="1" fontId="0" fillId="0" borderId="0" xfId="0" applyNumberFormat="1" applyAlignment="1" applyProtection="1">
      <alignment wrapText="1"/>
    </xf>
    <xf numFmtId="0" fontId="0" fillId="0" borderId="0" xfId="0" applyProtection="1"/>
    <xf numFmtId="166" fontId="8" fillId="0" borderId="0" xfId="0" applyNumberFormat="1" applyFont="1" applyProtection="1"/>
    <xf numFmtId="0" fontId="0" fillId="0" borderId="0" xfId="0" applyBorder="1" applyProtection="1"/>
    <xf numFmtId="166" fontId="8" fillId="0" borderId="3" xfId="0" applyNumberFormat="1" applyFont="1" applyBorder="1" applyProtection="1"/>
    <xf numFmtId="166" fontId="8" fillId="0" borderId="3" xfId="0" applyNumberFormat="1" applyFont="1" applyFill="1" applyBorder="1" applyProtection="1"/>
    <xf numFmtId="166" fontId="8" fillId="0" borderId="0" xfId="1" applyNumberFormat="1" applyFont="1" applyAlignment="1" applyProtection="1">
      <alignment horizontal="right" vertical="top" wrapText="1"/>
    </xf>
    <xf numFmtId="0" fontId="5" fillId="0" borderId="0" xfId="0" applyFont="1" applyAlignment="1" applyProtection="1">
      <alignment horizontal="center"/>
      <protection locked="0"/>
    </xf>
    <xf numFmtId="166" fontId="5" fillId="0" borderId="0" xfId="0" applyNumberFormat="1" applyFont="1" applyAlignment="1" applyProtection="1">
      <alignment horizontal="center"/>
      <protection locked="0"/>
    </xf>
    <xf numFmtId="166" fontId="2" fillId="2" borderId="0" xfId="0" applyNumberFormat="1" applyFont="1" applyFill="1" applyProtection="1">
      <protection locked="0"/>
    </xf>
    <xf numFmtId="165" fontId="0" fillId="0" borderId="0" xfId="0" applyNumberFormat="1" applyFill="1" applyProtection="1">
      <protection locked="0"/>
    </xf>
    <xf numFmtId="166" fontId="2" fillId="0" borderId="0" xfId="0" applyNumberFormat="1" applyFont="1" applyProtection="1">
      <protection locked="0"/>
    </xf>
    <xf numFmtId="165" fontId="0" fillId="0" borderId="0" xfId="0" applyNumberFormat="1" applyProtection="1">
      <protection locked="0"/>
    </xf>
    <xf numFmtId="166" fontId="2" fillId="0" borderId="0" xfId="0" applyNumberFormat="1" applyFont="1" applyFill="1" applyProtection="1">
      <protection locked="0"/>
    </xf>
    <xf numFmtId="165" fontId="2" fillId="0" borderId="0" xfId="0" applyNumberFormat="1" applyFont="1" applyProtection="1">
      <protection locked="0"/>
    </xf>
    <xf numFmtId="166" fontId="2" fillId="0" borderId="0" xfId="0" applyNumberFormat="1" applyFont="1" applyAlignment="1" applyProtection="1">
      <alignment horizontal="left" vertical="top" wrapText="1"/>
      <protection locked="0"/>
    </xf>
    <xf numFmtId="167" fontId="8" fillId="0" borderId="0" xfId="0" applyNumberFormat="1" applyFont="1" applyProtection="1">
      <protection locked="0"/>
    </xf>
    <xf numFmtId="165" fontId="12" fillId="0" borderId="0" xfId="0" applyNumberFormat="1" applyFont="1" applyAlignment="1" applyProtection="1">
      <protection locked="0"/>
    </xf>
    <xf numFmtId="166" fontId="8" fillId="0" borderId="0" xfId="0" applyNumberFormat="1" applyFont="1" applyProtection="1">
      <protection locked="0"/>
    </xf>
    <xf numFmtId="167" fontId="2" fillId="0" borderId="0" xfId="0" applyNumberFormat="1" applyFont="1" applyAlignment="1" applyProtection="1">
      <alignment horizontal="left" vertical="top" wrapText="1"/>
      <protection locked="0"/>
    </xf>
    <xf numFmtId="167" fontId="2" fillId="0" borderId="0" xfId="0" applyNumberFormat="1" applyFont="1" applyFill="1" applyAlignment="1" applyProtection="1">
      <alignment horizontal="left" vertical="top" wrapText="1"/>
      <protection locked="0"/>
    </xf>
    <xf numFmtId="166" fontId="2" fillId="0" borderId="0" xfId="0" applyNumberFormat="1" applyFont="1" applyFill="1" applyAlignment="1" applyProtection="1">
      <protection locked="0"/>
    </xf>
    <xf numFmtId="165" fontId="2" fillId="0" borderId="0" xfId="0" applyNumberFormat="1" applyFont="1" applyAlignment="1" applyProtection="1">
      <protection locked="0"/>
    </xf>
    <xf numFmtId="0" fontId="2" fillId="0" borderId="0" xfId="0" applyFont="1" applyAlignment="1" applyProtection="1">
      <protection locked="0"/>
    </xf>
    <xf numFmtId="166" fontId="2" fillId="0" borderId="0" xfId="0" applyNumberFormat="1" applyFont="1" applyAlignment="1" applyProtection="1">
      <alignment horizontal="justify" vertical="top" wrapText="1"/>
      <protection locked="0"/>
    </xf>
    <xf numFmtId="166" fontId="24" fillId="0" borderId="0" xfId="0" applyNumberFormat="1" applyFont="1" applyProtection="1">
      <protection locked="0"/>
    </xf>
    <xf numFmtId="165" fontId="23" fillId="0" borderId="0" xfId="0" applyNumberFormat="1" applyFont="1" applyProtection="1">
      <protection locked="0"/>
    </xf>
    <xf numFmtId="167" fontId="8" fillId="0" borderId="0" xfId="0" applyNumberFormat="1" applyFont="1" applyAlignment="1" applyProtection="1">
      <alignment horizontal="justify" vertical="top" wrapText="1"/>
      <protection locked="0"/>
    </xf>
    <xf numFmtId="166" fontId="2" fillId="0" borderId="0" xfId="0" applyNumberFormat="1" applyFont="1" applyBorder="1" applyProtection="1">
      <protection locked="0"/>
    </xf>
    <xf numFmtId="165" fontId="2" fillId="0" borderId="0" xfId="0" applyNumberFormat="1" applyFont="1" applyFill="1" applyProtection="1">
      <protection locked="0"/>
    </xf>
    <xf numFmtId="167" fontId="2" fillId="0" borderId="0" xfId="0" applyNumberFormat="1" applyFont="1" applyProtection="1">
      <protection locked="0"/>
    </xf>
    <xf numFmtId="165" fontId="0" fillId="0" borderId="0" xfId="0" applyNumberFormat="1" applyAlignment="1" applyProtection="1">
      <alignment vertical="top" wrapText="1"/>
      <protection locked="0"/>
    </xf>
    <xf numFmtId="166" fontId="2" fillId="0" borderId="0" xfId="0" applyNumberFormat="1" applyFont="1" applyFill="1" applyAlignment="1" applyProtection="1">
      <alignment horizontal="justify" vertical="top" wrapText="1"/>
      <protection locked="0"/>
    </xf>
    <xf numFmtId="167" fontId="2" fillId="0" borderId="0" xfId="0" applyNumberFormat="1" applyFont="1" applyFill="1" applyBorder="1" applyProtection="1">
      <protection locked="0"/>
    </xf>
    <xf numFmtId="165" fontId="6" fillId="0" borderId="0" xfId="0" applyNumberFormat="1" applyFont="1" applyProtection="1">
      <protection locked="0"/>
    </xf>
    <xf numFmtId="167" fontId="2" fillId="0" borderId="0" xfId="0" applyNumberFormat="1" applyFont="1" applyFill="1" applyProtection="1">
      <protection locked="0"/>
    </xf>
    <xf numFmtId="167" fontId="2" fillId="0" borderId="0" xfId="0" applyNumberFormat="1" applyFont="1" applyAlignment="1" applyProtection="1">
      <alignment horizontal="justify" vertical="top" wrapText="1"/>
      <protection locked="0"/>
    </xf>
    <xf numFmtId="165" fontId="0" fillId="0" borderId="0" xfId="0" applyNumberFormat="1" applyAlignment="1" applyProtection="1">
      <alignment horizontal="left" vertical="top"/>
      <protection locked="0"/>
    </xf>
    <xf numFmtId="165" fontId="0" fillId="0" borderId="0" xfId="0" applyNumberFormat="1" applyBorder="1" applyProtection="1">
      <protection locked="0"/>
    </xf>
    <xf numFmtId="166" fontId="8" fillId="0" borderId="0" xfId="0" applyNumberFormat="1" applyFont="1" applyBorder="1" applyProtection="1">
      <protection locked="0"/>
    </xf>
    <xf numFmtId="166" fontId="2" fillId="0" borderId="0" xfId="0" applyNumberFormat="1" applyFont="1" applyAlignment="1" applyProtection="1">
      <alignment vertical="top" wrapText="1"/>
      <protection locked="0"/>
    </xf>
    <xf numFmtId="167" fontId="8" fillId="0" borderId="0" xfId="0" applyNumberFormat="1" applyFont="1" applyFill="1" applyProtection="1">
      <protection locked="0"/>
    </xf>
    <xf numFmtId="0" fontId="5" fillId="0" borderId="0" xfId="0" applyFont="1" applyFill="1" applyAlignment="1" applyProtection="1">
      <alignment horizontal="center"/>
      <protection locked="0"/>
    </xf>
    <xf numFmtId="167" fontId="5" fillId="0" borderId="0" xfId="0" applyNumberFormat="1" applyFont="1" applyFill="1" applyAlignment="1" applyProtection="1">
      <alignment horizontal="center"/>
      <protection locked="0"/>
    </xf>
    <xf numFmtId="167" fontId="6" fillId="0" borderId="0" xfId="0" applyNumberFormat="1" applyFont="1" applyProtection="1">
      <protection locked="0"/>
    </xf>
    <xf numFmtId="0" fontId="4" fillId="0" borderId="0" xfId="0" applyFont="1" applyProtection="1">
      <protection locked="0"/>
    </xf>
    <xf numFmtId="0" fontId="4" fillId="0" borderId="3" xfId="0" applyFont="1" applyBorder="1" applyProtection="1">
      <protection locked="0"/>
    </xf>
    <xf numFmtId="0" fontId="4" fillId="0" borderId="0" xfId="0" applyFont="1" applyBorder="1" applyProtection="1">
      <protection locked="0"/>
    </xf>
    <xf numFmtId="0" fontId="0" fillId="0" borderId="2" xfId="0" applyBorder="1" applyProtection="1">
      <protection locked="0"/>
    </xf>
    <xf numFmtId="0" fontId="0" fillId="0" borderId="1" xfId="0" applyBorder="1" applyProtection="1">
      <protection locked="0"/>
    </xf>
    <xf numFmtId="167" fontId="5" fillId="0" borderId="0" xfId="0" applyNumberFormat="1" applyFont="1" applyAlignment="1" applyProtection="1">
      <alignment vertical="top"/>
      <protection locked="0"/>
    </xf>
    <xf numFmtId="0" fontId="0" fillId="0" borderId="0" xfId="0" applyAlignment="1" applyProtection="1">
      <alignment horizontal="left" indent="1"/>
      <protection locked="0"/>
    </xf>
    <xf numFmtId="166" fontId="0" fillId="0" borderId="0" xfId="0" applyNumberFormat="1" applyAlignment="1" applyProtection="1">
      <alignment vertical="top"/>
    </xf>
    <xf numFmtId="166" fontId="0" fillId="0" borderId="2" xfId="0" applyNumberFormat="1" applyBorder="1" applyAlignment="1" applyProtection="1">
      <alignment vertical="top"/>
    </xf>
    <xf numFmtId="166" fontId="0" fillId="0" borderId="3" xfId="0" applyNumberFormat="1" applyBorder="1" applyAlignment="1" applyProtection="1">
      <alignment vertical="top"/>
    </xf>
    <xf numFmtId="167" fontId="6" fillId="0" borderId="0" xfId="0" applyNumberFormat="1" applyFont="1" applyBorder="1" applyAlignment="1" applyProtection="1">
      <alignment vertical="top"/>
    </xf>
    <xf numFmtId="166" fontId="26" fillId="0" borderId="0" xfId="0" applyNumberFormat="1" applyFont="1" applyAlignment="1" applyProtection="1">
      <alignment vertical="top"/>
    </xf>
    <xf numFmtId="166" fontId="0" fillId="0" borderId="1" xfId="0" applyNumberFormat="1" applyBorder="1" applyAlignment="1" applyProtection="1">
      <alignment vertical="top"/>
    </xf>
    <xf numFmtId="166" fontId="39" fillId="0" borderId="0" xfId="0" applyNumberFormat="1" applyFont="1" applyAlignment="1" applyProtection="1">
      <alignment vertical="top"/>
    </xf>
    <xf numFmtId="0" fontId="26" fillId="3" borderId="5" xfId="0" applyFont="1" applyFill="1" applyBorder="1" applyProtection="1">
      <protection locked="0"/>
    </xf>
    <xf numFmtId="0" fontId="26" fillId="0" borderId="5" xfId="0" applyFont="1" applyFill="1" applyBorder="1" applyProtection="1">
      <protection locked="0"/>
    </xf>
    <xf numFmtId="0" fontId="26" fillId="3" borderId="5" xfId="0" applyFont="1" applyFill="1" applyBorder="1" applyAlignment="1" applyProtection="1">
      <alignment wrapText="1"/>
      <protection locked="0"/>
    </xf>
    <xf numFmtId="0" fontId="0" fillId="0" borderId="6" xfId="0" applyBorder="1" applyProtection="1">
      <protection locked="0"/>
    </xf>
    <xf numFmtId="0" fontId="0" fillId="0" borderId="6" xfId="0" applyFill="1" applyBorder="1" applyProtection="1">
      <protection locked="0"/>
    </xf>
    <xf numFmtId="0" fontId="0" fillId="0" borderId="6" xfId="0" applyBorder="1" applyAlignment="1" applyProtection="1">
      <alignment horizontal="justify" vertical="justify" wrapText="1"/>
      <protection locked="0"/>
    </xf>
    <xf numFmtId="4" fontId="0" fillId="0" borderId="6" xfId="0" applyNumberFormat="1" applyBorder="1" applyProtection="1">
      <protection locked="0"/>
    </xf>
    <xf numFmtId="49" fontId="4" fillId="0" borderId="6" xfId="0" applyNumberFormat="1" applyFont="1" applyBorder="1" applyAlignment="1" applyProtection="1">
      <alignment vertical="top"/>
      <protection locked="0"/>
    </xf>
    <xf numFmtId="49" fontId="4" fillId="0" borderId="6" xfId="0" applyNumberFormat="1" applyFont="1" applyFill="1" applyBorder="1" applyAlignment="1" applyProtection="1">
      <alignment vertical="top"/>
      <protection locked="0"/>
    </xf>
    <xf numFmtId="49" fontId="5" fillId="0" borderId="6" xfId="0" applyNumberFormat="1" applyFont="1" applyBorder="1" applyAlignment="1" applyProtection="1">
      <alignment vertical="top"/>
      <protection locked="0"/>
    </xf>
    <xf numFmtId="49" fontId="5" fillId="0" borderId="6" xfId="0" applyNumberFormat="1" applyFont="1" applyBorder="1" applyAlignment="1" applyProtection="1">
      <alignment horizontal="justify" vertical="justify" wrapText="1"/>
      <protection locked="0"/>
    </xf>
    <xf numFmtId="4" fontId="4" fillId="0" borderId="6" xfId="0" applyNumberFormat="1" applyFont="1" applyBorder="1" applyProtection="1">
      <protection locked="0"/>
    </xf>
    <xf numFmtId="49" fontId="0" fillId="0" borderId="6" xfId="0" applyNumberFormat="1" applyBorder="1" applyAlignment="1" applyProtection="1">
      <alignment vertical="top"/>
      <protection locked="0"/>
    </xf>
    <xf numFmtId="49" fontId="0" fillId="0" borderId="6" xfId="0" applyNumberFormat="1" applyFill="1" applyBorder="1" applyAlignment="1" applyProtection="1">
      <alignment vertical="top"/>
      <protection locked="0"/>
    </xf>
    <xf numFmtId="49" fontId="26" fillId="0" borderId="6" xfId="0" applyNumberFormat="1" applyFont="1" applyBorder="1" applyAlignment="1" applyProtection="1">
      <alignment vertical="top"/>
      <protection locked="0"/>
    </xf>
    <xf numFmtId="49" fontId="26" fillId="0" borderId="6" xfId="0" applyNumberFormat="1" applyFont="1" applyBorder="1" applyAlignment="1" applyProtection="1">
      <alignment horizontal="justify" vertical="justify" wrapText="1"/>
      <protection locked="0"/>
    </xf>
    <xf numFmtId="0" fontId="27" fillId="0" borderId="0" xfId="0" applyFont="1" applyAlignment="1" applyProtection="1">
      <alignment wrapText="1"/>
      <protection locked="0"/>
    </xf>
    <xf numFmtId="4" fontId="0" fillId="0" borderId="6" xfId="0" applyNumberFormat="1" applyFill="1" applyBorder="1" applyProtection="1">
      <protection locked="0"/>
    </xf>
    <xf numFmtId="166" fontId="0" fillId="0" borderId="6" xfId="0" applyNumberFormat="1" applyBorder="1" applyProtection="1">
      <protection locked="0"/>
    </xf>
    <xf numFmtId="49" fontId="0" fillId="0" borderId="6" xfId="0" applyNumberFormat="1" applyBorder="1" applyAlignment="1" applyProtection="1">
      <alignment horizontal="justify" vertical="justify" wrapText="1"/>
      <protection locked="0"/>
    </xf>
    <xf numFmtId="49" fontId="0" fillId="0" borderId="6" xfId="0" applyNumberFormat="1" applyBorder="1" applyAlignment="1" applyProtection="1">
      <alignment horizontal="justify" vertical="justify"/>
      <protection locked="0"/>
    </xf>
    <xf numFmtId="4" fontId="0" fillId="0" borderId="6" xfId="0" applyNumberFormat="1" applyBorder="1" applyAlignment="1" applyProtection="1">
      <alignment horizontal="right"/>
      <protection locked="0"/>
    </xf>
    <xf numFmtId="49" fontId="0" fillId="0" borderId="6" xfId="0" applyNumberFormat="1" applyBorder="1" applyAlignment="1" applyProtection="1">
      <alignment horizontal="left" vertical="top" wrapText="1"/>
      <protection locked="0"/>
    </xf>
    <xf numFmtId="49" fontId="0" fillId="0" borderId="5" xfId="0" applyNumberFormat="1" applyBorder="1" applyAlignment="1" applyProtection="1">
      <alignment vertical="top"/>
      <protection locked="0"/>
    </xf>
    <xf numFmtId="49" fontId="0" fillId="0" borderId="5" xfId="0" applyNumberFormat="1" applyFill="1" applyBorder="1" applyAlignment="1" applyProtection="1">
      <alignment vertical="top"/>
      <protection locked="0"/>
    </xf>
    <xf numFmtId="49" fontId="26" fillId="0" borderId="5" xfId="0" applyNumberFormat="1" applyFont="1" applyBorder="1" applyAlignment="1" applyProtection="1">
      <alignment vertical="top"/>
      <protection locked="0"/>
    </xf>
    <xf numFmtId="49" fontId="26" fillId="0" borderId="5" xfId="0" applyNumberFormat="1" applyFont="1" applyBorder="1" applyAlignment="1" applyProtection="1">
      <alignment horizontal="justify" vertical="justify" wrapText="1"/>
      <protection locked="0"/>
    </xf>
    <xf numFmtId="4" fontId="0" fillId="0" borderId="5" xfId="0" applyNumberFormat="1" applyBorder="1" applyProtection="1">
      <protection locked="0"/>
    </xf>
    <xf numFmtId="49" fontId="0" fillId="0" borderId="0" xfId="0" applyNumberFormat="1" applyBorder="1" applyAlignment="1" applyProtection="1">
      <alignment vertical="top"/>
      <protection locked="0"/>
    </xf>
    <xf numFmtId="49" fontId="0" fillId="0" borderId="0" xfId="0" applyNumberFormat="1" applyFill="1" applyBorder="1" applyAlignment="1" applyProtection="1">
      <alignment vertical="top"/>
      <protection locked="0"/>
    </xf>
    <xf numFmtId="49" fontId="26" fillId="0" borderId="0" xfId="0" applyNumberFormat="1" applyFont="1" applyBorder="1" applyAlignment="1" applyProtection="1">
      <alignment vertical="top"/>
      <protection locked="0"/>
    </xf>
    <xf numFmtId="49" fontId="0" fillId="0" borderId="0" xfId="0" applyNumberFormat="1" applyBorder="1" applyAlignment="1" applyProtection="1">
      <alignment horizontal="justify" vertical="justify" wrapText="1"/>
      <protection locked="0"/>
    </xf>
    <xf numFmtId="4" fontId="0" fillId="0" borderId="0" xfId="0" applyNumberFormat="1" applyBorder="1" applyProtection="1">
      <protection locked="0"/>
    </xf>
    <xf numFmtId="49" fontId="4" fillId="0" borderId="7" xfId="0" applyNumberFormat="1" applyFont="1" applyBorder="1" applyAlignment="1" applyProtection="1">
      <alignment vertical="top"/>
      <protection locked="0"/>
    </xf>
    <xf numFmtId="49" fontId="4" fillId="0" borderId="8" xfId="0" applyNumberFormat="1" applyFont="1" applyFill="1" applyBorder="1" applyAlignment="1" applyProtection="1">
      <alignment vertical="top"/>
      <protection locked="0"/>
    </xf>
    <xf numFmtId="49" fontId="5" fillId="0" borderId="5" xfId="0" applyNumberFormat="1" applyFont="1" applyBorder="1" applyAlignment="1" applyProtection="1">
      <alignment vertical="top"/>
      <protection locked="0"/>
    </xf>
    <xf numFmtId="49" fontId="5" fillId="0" borderId="5" xfId="0" applyNumberFormat="1" applyFont="1" applyBorder="1" applyAlignment="1" applyProtection="1">
      <alignment horizontal="justify" vertical="justify" wrapText="1"/>
      <protection locked="0"/>
    </xf>
    <xf numFmtId="4" fontId="4" fillId="0" borderId="5" xfId="0" applyNumberFormat="1" applyFont="1" applyBorder="1" applyProtection="1">
      <protection locked="0"/>
    </xf>
    <xf numFmtId="49" fontId="0" fillId="0" borderId="6" xfId="0" applyNumberFormat="1" applyFont="1" applyFill="1" applyBorder="1" applyAlignment="1" applyProtection="1">
      <alignment vertical="top"/>
      <protection locked="0"/>
    </xf>
    <xf numFmtId="49" fontId="0" fillId="0" borderId="6" xfId="0" applyNumberFormat="1" applyFill="1" applyBorder="1" applyAlignment="1" applyProtection="1">
      <alignment horizontal="justify" vertical="justify" wrapText="1"/>
      <protection locked="0"/>
    </xf>
    <xf numFmtId="49" fontId="0" fillId="0" borderId="14" xfId="0" applyNumberFormat="1" applyFill="1" applyBorder="1" applyAlignment="1" applyProtection="1">
      <alignment horizontal="justify" vertical="justify" wrapText="1"/>
      <protection locked="0"/>
    </xf>
    <xf numFmtId="49" fontId="0" fillId="0" borderId="6" xfId="0" applyNumberFormat="1" applyBorder="1" applyAlignment="1" applyProtection="1">
      <alignment horizontal="justify" vertical="top" wrapText="1"/>
      <protection locked="0"/>
    </xf>
    <xf numFmtId="49" fontId="0" fillId="0" borderId="6" xfId="0" applyNumberFormat="1" applyFill="1" applyBorder="1" applyAlignment="1" applyProtection="1">
      <alignment horizontal="justify" vertical="top" wrapText="1"/>
      <protection locked="0"/>
    </xf>
    <xf numFmtId="4" fontId="11" fillId="0" borderId="6" xfId="0" applyNumberFormat="1" applyFont="1" applyBorder="1" applyProtection="1">
      <protection locked="0"/>
    </xf>
    <xf numFmtId="49" fontId="26" fillId="0" borderId="5" xfId="0" applyNumberFormat="1" applyFont="1" applyFill="1" applyBorder="1" applyAlignment="1" applyProtection="1">
      <alignment vertical="top"/>
      <protection locked="0"/>
    </xf>
    <xf numFmtId="49" fontId="26" fillId="0" borderId="5" xfId="0" applyNumberFormat="1" applyFont="1" applyBorder="1" applyAlignment="1" applyProtection="1">
      <alignment horizontal="left" vertical="top" wrapText="1"/>
      <protection locked="0"/>
    </xf>
    <xf numFmtId="4" fontId="26" fillId="0" borderId="5" xfId="0" applyNumberFormat="1" applyFont="1" applyBorder="1" applyProtection="1">
      <protection locked="0"/>
    </xf>
    <xf numFmtId="0" fontId="26" fillId="0" borderId="0" xfId="0" applyFont="1" applyProtection="1">
      <protection locked="0"/>
    </xf>
    <xf numFmtId="0" fontId="26" fillId="0" borderId="0" xfId="0" applyFont="1" applyBorder="1" applyProtection="1">
      <protection locked="0"/>
    </xf>
    <xf numFmtId="49" fontId="26" fillId="0" borderId="0" xfId="0" applyNumberFormat="1" applyFont="1" applyFill="1" applyBorder="1" applyAlignment="1" applyProtection="1">
      <alignment vertical="top"/>
      <protection locked="0"/>
    </xf>
    <xf numFmtId="49" fontId="26" fillId="0" borderId="0" xfId="0" applyNumberFormat="1" applyFont="1" applyBorder="1" applyAlignment="1" applyProtection="1">
      <alignment horizontal="justify" vertical="justify" wrapText="1"/>
      <protection locked="0"/>
    </xf>
    <xf numFmtId="4" fontId="26" fillId="0" borderId="0" xfId="0" applyNumberFormat="1" applyFont="1" applyBorder="1" applyProtection="1">
      <protection locked="0"/>
    </xf>
    <xf numFmtId="49" fontId="5" fillId="0" borderId="10" xfId="0" applyNumberFormat="1" applyFont="1" applyBorder="1" applyAlignment="1" applyProtection="1">
      <alignment vertical="top"/>
      <protection locked="0"/>
    </xf>
    <xf numFmtId="49" fontId="5" fillId="0" borderId="11" xfId="0" applyNumberFormat="1" applyFont="1" applyFill="1" applyBorder="1" applyAlignment="1" applyProtection="1">
      <alignment vertical="top"/>
      <protection locked="0"/>
    </xf>
    <xf numFmtId="49" fontId="5" fillId="0" borderId="12" xfId="0" applyNumberFormat="1" applyFont="1" applyBorder="1" applyAlignment="1" applyProtection="1">
      <alignment vertical="top"/>
      <protection locked="0"/>
    </xf>
    <xf numFmtId="49" fontId="5" fillId="0" borderId="12" xfId="0" applyNumberFormat="1" applyFont="1" applyBorder="1" applyAlignment="1" applyProtection="1">
      <alignment horizontal="left" vertical="top" wrapText="1"/>
      <protection locked="0"/>
    </xf>
    <xf numFmtId="4" fontId="5" fillId="0" borderId="12" xfId="0" applyNumberFormat="1" applyFont="1" applyBorder="1" applyProtection="1">
      <protection locked="0"/>
    </xf>
    <xf numFmtId="0" fontId="5" fillId="0" borderId="0" xfId="0" applyFont="1" applyBorder="1" applyProtection="1">
      <protection locked="0"/>
    </xf>
    <xf numFmtId="49" fontId="26" fillId="0" borderId="6" xfId="0" applyNumberFormat="1" applyFont="1" applyFill="1" applyBorder="1" applyAlignment="1" applyProtection="1">
      <alignment vertical="top"/>
      <protection locked="0"/>
    </xf>
    <xf numFmtId="4" fontId="26" fillId="0" borderId="6" xfId="0" applyNumberFormat="1" applyFont="1" applyBorder="1" applyProtection="1">
      <protection locked="0"/>
    </xf>
    <xf numFmtId="49" fontId="0" fillId="0" borderId="6" xfId="0" applyNumberFormat="1" applyFont="1" applyFill="1" applyBorder="1" applyAlignment="1" applyProtection="1">
      <alignment horizontal="justify" vertical="justify" wrapText="1"/>
      <protection locked="0"/>
    </xf>
    <xf numFmtId="0" fontId="11" fillId="0" borderId="0" xfId="0" applyFont="1" applyProtection="1">
      <protection locked="0"/>
    </xf>
    <xf numFmtId="0" fontId="11" fillId="0" borderId="0" xfId="0" applyFont="1" applyBorder="1" applyProtection="1">
      <protection locked="0"/>
    </xf>
    <xf numFmtId="49" fontId="28" fillId="0" borderId="6" xfId="0" applyNumberFormat="1" applyFont="1" applyFill="1" applyBorder="1" applyAlignment="1" applyProtection="1">
      <alignment vertical="top"/>
      <protection locked="0"/>
    </xf>
    <xf numFmtId="49" fontId="28" fillId="0" borderId="6" xfId="0" applyNumberFormat="1" applyFont="1" applyFill="1" applyBorder="1" applyAlignment="1" applyProtection="1">
      <alignment horizontal="justify" vertical="justify" wrapText="1"/>
      <protection locked="0"/>
    </xf>
    <xf numFmtId="4" fontId="28" fillId="0" borderId="6" xfId="0" applyNumberFormat="1" applyFont="1" applyBorder="1" applyProtection="1">
      <protection locked="0"/>
    </xf>
    <xf numFmtId="0" fontId="28" fillId="0" borderId="0" xfId="0" applyFont="1" applyProtection="1">
      <protection locked="0"/>
    </xf>
    <xf numFmtId="0" fontId="28" fillId="0" borderId="0" xfId="0" applyFont="1" applyBorder="1" applyProtection="1">
      <protection locked="0"/>
    </xf>
    <xf numFmtId="49" fontId="28" fillId="0" borderId="6" xfId="0" applyNumberFormat="1" applyFont="1" applyBorder="1" applyAlignment="1" applyProtection="1">
      <alignment vertical="top"/>
      <protection locked="0"/>
    </xf>
    <xf numFmtId="49" fontId="28" fillId="0" borderId="6" xfId="0" applyNumberFormat="1" applyFont="1" applyBorder="1" applyAlignment="1" applyProtection="1">
      <alignment horizontal="left" vertical="top" wrapText="1"/>
      <protection locked="0"/>
    </xf>
    <xf numFmtId="4" fontId="28" fillId="0" borderId="6" xfId="0" applyNumberFormat="1" applyFont="1" applyBorder="1" applyAlignment="1" applyProtection="1">
      <alignment horizontal="right"/>
      <protection locked="0"/>
    </xf>
    <xf numFmtId="49" fontId="29" fillId="0" borderId="6" xfId="0" applyNumberFormat="1" applyFont="1" applyFill="1" applyBorder="1" applyAlignment="1" applyProtection="1">
      <alignment vertical="top"/>
      <protection locked="0"/>
    </xf>
    <xf numFmtId="49" fontId="26" fillId="0" borderId="5" xfId="0" applyNumberFormat="1" applyFont="1" applyBorder="1" applyAlignment="1" applyProtection="1">
      <alignment vertical="top" wrapText="1"/>
      <protection locked="0"/>
    </xf>
    <xf numFmtId="49" fontId="5" fillId="0" borderId="5" xfId="0" applyNumberFormat="1" applyFont="1" applyFill="1" applyBorder="1" applyAlignment="1" applyProtection="1">
      <alignment vertical="top"/>
      <protection locked="0"/>
    </xf>
    <xf numFmtId="4" fontId="5" fillId="0" borderId="5" xfId="0" applyNumberFormat="1" applyFont="1" applyBorder="1" applyProtection="1">
      <protection locked="0"/>
    </xf>
    <xf numFmtId="49" fontId="0" fillId="0" borderId="6" xfId="0" applyNumberFormat="1" applyFont="1" applyBorder="1" applyAlignment="1" applyProtection="1">
      <alignment horizontal="justify" vertical="justify" wrapText="1"/>
      <protection locked="0"/>
    </xf>
    <xf numFmtId="0" fontId="27" fillId="0" borderId="0" xfId="0" applyFont="1" applyFill="1" applyBorder="1" applyProtection="1">
      <protection locked="0"/>
    </xf>
    <xf numFmtId="49" fontId="0" fillId="0" borderId="14" xfId="0" applyNumberFormat="1" applyFill="1" applyBorder="1" applyAlignment="1" applyProtection="1">
      <alignment vertical="top"/>
      <protection locked="0"/>
    </xf>
    <xf numFmtId="0" fontId="0" fillId="0" borderId="14" xfId="0" applyFill="1" applyBorder="1" applyProtection="1">
      <protection locked="0"/>
    </xf>
    <xf numFmtId="4" fontId="0" fillId="0" borderId="14" xfId="0" applyNumberFormat="1" applyFill="1" applyBorder="1" applyProtection="1">
      <protection locked="0"/>
    </xf>
    <xf numFmtId="0" fontId="0" fillId="0" borderId="15" xfId="0" applyBorder="1" applyProtection="1">
      <protection locked="0"/>
    </xf>
    <xf numFmtId="0" fontId="0" fillId="0" borderId="15" xfId="0" applyFill="1" applyBorder="1" applyProtection="1">
      <protection locked="0"/>
    </xf>
    <xf numFmtId="0" fontId="26" fillId="0" borderId="5" xfId="0" applyFont="1" applyBorder="1" applyProtection="1">
      <protection locked="0"/>
    </xf>
    <xf numFmtId="49" fontId="26" fillId="0" borderId="5" xfId="0" applyNumberFormat="1" applyFont="1" applyBorder="1" applyAlignment="1" applyProtection="1">
      <alignment wrapText="1"/>
      <protection locked="0"/>
    </xf>
    <xf numFmtId="0" fontId="0" fillId="0" borderId="6" xfId="0" applyFill="1" applyBorder="1" applyAlignment="1" applyProtection="1">
      <alignment horizontal="left"/>
      <protection locked="0"/>
    </xf>
    <xf numFmtId="0" fontId="0" fillId="0" borderId="16" xfId="0" applyFill="1" applyBorder="1" applyProtection="1">
      <protection locked="0"/>
    </xf>
    <xf numFmtId="49" fontId="26" fillId="0" borderId="0" xfId="0" applyNumberFormat="1" applyFont="1" applyBorder="1" applyAlignment="1" applyProtection="1">
      <alignment wrapText="1"/>
      <protection locked="0"/>
    </xf>
    <xf numFmtId="49" fontId="0" fillId="0" borderId="6" xfId="0" applyNumberFormat="1" applyFill="1" applyBorder="1" applyAlignment="1" applyProtection="1">
      <alignment horizontal="left" vertical="top" wrapText="1"/>
      <protection locked="0"/>
    </xf>
    <xf numFmtId="4" fontId="0" fillId="0" borderId="6" xfId="0" applyNumberFormat="1" applyFill="1" applyBorder="1" applyAlignment="1" applyProtection="1">
      <alignment horizontal="right"/>
      <protection locked="0"/>
    </xf>
    <xf numFmtId="49" fontId="0" fillId="0" borderId="6" xfId="0" applyNumberFormat="1" applyFont="1" applyFill="1" applyBorder="1" applyAlignment="1" applyProtection="1">
      <alignment horizontal="justify" vertical="top" wrapText="1"/>
      <protection locked="0"/>
    </xf>
    <xf numFmtId="4" fontId="0" fillId="0" borderId="6" xfId="0" applyNumberFormat="1" applyFont="1" applyFill="1" applyBorder="1" applyProtection="1">
      <protection locked="0"/>
    </xf>
    <xf numFmtId="4" fontId="0" fillId="0" borderId="6" xfId="0" applyNumberFormat="1" applyBorder="1" applyAlignment="1" applyProtection="1">
      <alignment vertical="top"/>
      <protection locked="0"/>
    </xf>
    <xf numFmtId="0" fontId="26" fillId="0" borderId="0" xfId="0" applyFont="1" applyFill="1" applyBorder="1" applyProtection="1">
      <protection locked="0"/>
    </xf>
    <xf numFmtId="0" fontId="26" fillId="0" borderId="0" xfId="0" applyFont="1" applyBorder="1" applyAlignment="1" applyProtection="1">
      <alignment wrapText="1"/>
      <protection locked="0"/>
    </xf>
    <xf numFmtId="0" fontId="0" fillId="0" borderId="0" xfId="0" applyBorder="1" applyAlignment="1" applyProtection="1">
      <alignment horizontal="centerContinuous"/>
      <protection locked="0"/>
    </xf>
    <xf numFmtId="0" fontId="25" fillId="0" borderId="0" xfId="0" applyFont="1" applyBorder="1" applyAlignment="1" applyProtection="1">
      <alignment horizontal="centerContinuous" wrapText="1"/>
      <protection locked="0"/>
    </xf>
    <xf numFmtId="0" fontId="30" fillId="0" borderId="0" xfId="0" applyFont="1" applyBorder="1" applyAlignment="1" applyProtection="1">
      <alignment horizontal="centerContinuous"/>
      <protection locked="0"/>
    </xf>
    <xf numFmtId="0" fontId="0" fillId="0" borderId="17" xfId="0" applyBorder="1" applyProtection="1">
      <protection locked="0"/>
    </xf>
    <xf numFmtId="0" fontId="0" fillId="0" borderId="18" xfId="0" applyBorder="1" applyAlignment="1" applyProtection="1">
      <alignment wrapText="1"/>
      <protection locked="0"/>
    </xf>
    <xf numFmtId="0" fontId="0" fillId="0" borderId="18" xfId="0" applyBorder="1" applyProtection="1">
      <protection locked="0"/>
    </xf>
    <xf numFmtId="0" fontId="0" fillId="0" borderId="19" xfId="0" applyBorder="1" applyProtection="1">
      <protection locked="0"/>
    </xf>
    <xf numFmtId="0" fontId="0" fillId="0" borderId="21" xfId="0" applyBorder="1" applyProtection="1">
      <protection locked="0"/>
    </xf>
    <xf numFmtId="0" fontId="0" fillId="0" borderId="22" xfId="0" applyBorder="1" applyProtection="1">
      <protection locked="0"/>
    </xf>
    <xf numFmtId="49" fontId="0" fillId="0" borderId="0" xfId="0" applyNumberFormat="1" applyBorder="1" applyAlignment="1" applyProtection="1">
      <alignment wrapText="1"/>
      <protection locked="0"/>
    </xf>
    <xf numFmtId="0" fontId="0" fillId="0" borderId="29" xfId="0" applyBorder="1" applyProtection="1">
      <protection locked="0"/>
    </xf>
    <xf numFmtId="0" fontId="0" fillId="0" borderId="34" xfId="0" applyBorder="1" applyProtection="1">
      <protection locked="0"/>
    </xf>
    <xf numFmtId="0" fontId="5" fillId="0" borderId="24" xfId="0" applyFont="1" applyBorder="1" applyProtection="1">
      <protection locked="0"/>
    </xf>
    <xf numFmtId="0" fontId="28" fillId="0" borderId="33" xfId="0" applyFont="1" applyBorder="1" applyAlignment="1" applyProtection="1">
      <alignment wrapText="1"/>
      <protection locked="0"/>
    </xf>
    <xf numFmtId="0" fontId="28" fillId="0" borderId="35" xfId="0" applyFont="1" applyBorder="1" applyProtection="1">
      <protection locked="0"/>
    </xf>
    <xf numFmtId="0" fontId="28" fillId="0" borderId="36" xfId="0" applyFont="1" applyBorder="1" applyProtection="1">
      <protection locked="0"/>
    </xf>
    <xf numFmtId="0" fontId="5" fillId="0" borderId="26" xfId="0" applyFont="1" applyBorder="1" applyProtection="1">
      <protection locked="0"/>
    </xf>
    <xf numFmtId="0" fontId="28" fillId="0" borderId="27" xfId="0" applyFont="1" applyBorder="1" applyAlignment="1" applyProtection="1">
      <alignment wrapText="1"/>
      <protection locked="0"/>
    </xf>
    <xf numFmtId="0" fontId="28" fillId="0" borderId="2" xfId="0" applyFont="1" applyBorder="1" applyProtection="1">
      <protection locked="0"/>
    </xf>
    <xf numFmtId="0" fontId="28" fillId="0" borderId="32" xfId="0" applyFont="1" applyBorder="1" applyProtection="1">
      <protection locked="0"/>
    </xf>
    <xf numFmtId="0" fontId="25" fillId="3" borderId="28" xfId="0" applyFont="1" applyFill="1" applyBorder="1" applyProtection="1">
      <protection locked="0"/>
    </xf>
    <xf numFmtId="0" fontId="28" fillId="3" borderId="29" xfId="0" applyFont="1" applyFill="1" applyBorder="1" applyAlignment="1" applyProtection="1">
      <alignment wrapText="1"/>
      <protection locked="0" hidden="1"/>
    </xf>
    <xf numFmtId="0" fontId="28" fillId="3" borderId="29" xfId="0" applyFont="1" applyFill="1" applyBorder="1" applyProtection="1">
      <protection locked="0"/>
    </xf>
    <xf numFmtId="0" fontId="28" fillId="3" borderId="34" xfId="0" applyFont="1" applyFill="1" applyBorder="1" applyProtection="1">
      <protection locked="0"/>
    </xf>
    <xf numFmtId="4" fontId="0" fillId="0" borderId="6" xfId="0" applyNumberFormat="1" applyFill="1" applyBorder="1" applyProtection="1"/>
    <xf numFmtId="4" fontId="0" fillId="0" borderId="6" xfId="0" applyNumberFormat="1" applyBorder="1" applyProtection="1"/>
    <xf numFmtId="4" fontId="0" fillId="0" borderId="5" xfId="0" applyNumberFormat="1" applyBorder="1" applyProtection="1"/>
    <xf numFmtId="4" fontId="0" fillId="0" borderId="0" xfId="0" applyNumberFormat="1" applyBorder="1" applyProtection="1"/>
    <xf numFmtId="4" fontId="4" fillId="0" borderId="5" xfId="0" applyNumberFormat="1" applyFont="1" applyBorder="1" applyProtection="1"/>
    <xf numFmtId="4" fontId="11" fillId="0" borderId="6" xfId="0" applyNumberFormat="1" applyFont="1" applyFill="1" applyBorder="1" applyProtection="1"/>
    <xf numFmtId="4" fontId="26" fillId="0" borderId="5" xfId="0" applyNumberFormat="1" applyFont="1" applyBorder="1" applyProtection="1"/>
    <xf numFmtId="4" fontId="26" fillId="0" borderId="0" xfId="0" applyNumberFormat="1" applyFont="1" applyBorder="1" applyProtection="1"/>
    <xf numFmtId="4" fontId="5" fillId="0" borderId="12" xfId="0" applyNumberFormat="1" applyFont="1" applyBorder="1" applyProtection="1"/>
    <xf numFmtId="4" fontId="26" fillId="0" borderId="6" xfId="0" applyNumberFormat="1" applyFont="1" applyBorder="1" applyProtection="1"/>
    <xf numFmtId="4" fontId="28" fillId="0" borderId="6" xfId="0" applyNumberFormat="1" applyFont="1" applyFill="1" applyBorder="1" applyProtection="1"/>
    <xf numFmtId="4" fontId="5" fillId="0" borderId="5" xfId="0" applyNumberFormat="1" applyFont="1" applyBorder="1" applyProtection="1"/>
    <xf numFmtId="4" fontId="0" fillId="0" borderId="14" xfId="0" applyNumberFormat="1" applyFill="1" applyBorder="1" applyProtection="1"/>
    <xf numFmtId="4" fontId="0" fillId="0" borderId="5" xfId="0" applyNumberFormat="1" applyFill="1" applyBorder="1" applyProtection="1"/>
    <xf numFmtId="4" fontId="0" fillId="0" borderId="0" xfId="0" applyNumberFormat="1" applyFill="1" applyBorder="1" applyProtection="1"/>
    <xf numFmtId="4" fontId="5" fillId="0" borderId="5" xfId="0" applyNumberFormat="1" applyFont="1" applyFill="1" applyBorder="1" applyProtection="1"/>
    <xf numFmtId="4" fontId="0" fillId="0" borderId="6" xfId="0" applyNumberFormat="1" applyFont="1" applyFill="1" applyBorder="1" applyProtection="1"/>
    <xf numFmtId="0" fontId="26" fillId="0" borderId="5" xfId="0" applyFont="1" applyBorder="1" applyProtection="1"/>
    <xf numFmtId="0" fontId="26" fillId="0" borderId="0" xfId="0" applyFont="1" applyBorder="1" applyProtection="1"/>
    <xf numFmtId="0" fontId="30" fillId="0" borderId="0" xfId="0" applyFont="1" applyBorder="1" applyAlignment="1" applyProtection="1">
      <alignment horizontal="centerContinuous"/>
    </xf>
    <xf numFmtId="0" fontId="0" fillId="0" borderId="18" xfId="0" applyBorder="1" applyProtection="1"/>
    <xf numFmtId="0" fontId="0" fillId="0" borderId="29" xfId="0" applyBorder="1" applyProtection="1"/>
    <xf numFmtId="0" fontId="28" fillId="0" borderId="35" xfId="0" applyFont="1" applyBorder="1" applyProtection="1"/>
    <xf numFmtId="0" fontId="28" fillId="0" borderId="2" xfId="0" applyFont="1" applyBorder="1" applyProtection="1"/>
    <xf numFmtId="0" fontId="28" fillId="3" borderId="29" xfId="0" applyFont="1" applyFill="1" applyBorder="1" applyProtection="1"/>
    <xf numFmtId="166" fontId="26" fillId="0" borderId="5" xfId="0" applyNumberFormat="1" applyFont="1" applyBorder="1" applyProtection="1"/>
    <xf numFmtId="4" fontId="4" fillId="0" borderId="9" xfId="0" applyNumberFormat="1" applyFont="1" applyBorder="1" applyProtection="1"/>
    <xf numFmtId="4" fontId="11" fillId="0" borderId="6" xfId="0" applyNumberFormat="1" applyFont="1" applyBorder="1" applyProtection="1"/>
    <xf numFmtId="4" fontId="5" fillId="0" borderId="13" xfId="0" applyNumberFormat="1" applyFont="1" applyBorder="1" applyProtection="1"/>
    <xf numFmtId="4" fontId="28" fillId="0" borderId="6" xfId="0" applyNumberFormat="1" applyFont="1" applyBorder="1" applyProtection="1"/>
    <xf numFmtId="0" fontId="0" fillId="0" borderId="6" xfId="0" applyFill="1" applyBorder="1" applyProtection="1"/>
    <xf numFmtId="166" fontId="26" fillId="0" borderId="0" xfId="0" applyNumberFormat="1" applyFont="1" applyBorder="1" applyProtection="1"/>
    <xf numFmtId="166" fontId="0" fillId="0" borderId="20" xfId="0" applyNumberFormat="1" applyBorder="1" applyProtection="1"/>
    <xf numFmtId="166" fontId="0" fillId="0" borderId="23" xfId="0" applyNumberFormat="1" applyBorder="1" applyProtection="1"/>
    <xf numFmtId="166" fontId="0" fillId="0" borderId="37" xfId="0" applyNumberFormat="1" applyBorder="1" applyProtection="1"/>
    <xf numFmtId="166" fontId="45" fillId="0" borderId="25" xfId="0" applyNumberFormat="1" applyFont="1" applyBorder="1" applyProtection="1"/>
    <xf numFmtId="166" fontId="45" fillId="0" borderId="23" xfId="0" applyNumberFormat="1" applyFont="1" applyBorder="1" applyProtection="1"/>
    <xf numFmtId="166" fontId="45" fillId="3" borderId="38" xfId="0" applyNumberFormat="1" applyFont="1" applyFill="1" applyBorder="1" applyProtection="1"/>
    <xf numFmtId="0" fontId="26" fillId="3" borderId="5" xfId="0" applyFont="1" applyFill="1" applyBorder="1" applyProtection="1"/>
    <xf numFmtId="4" fontId="0" fillId="0" borderId="5" xfId="0" applyNumberFormat="1" applyBorder="1" applyAlignment="1" applyProtection="1">
      <alignment horizontal="right"/>
    </xf>
    <xf numFmtId="166" fontId="0" fillId="0" borderId="5" xfId="0" applyNumberFormat="1" applyBorder="1" applyProtection="1"/>
    <xf numFmtId="168" fontId="0" fillId="0" borderId="5" xfId="1" applyNumberFormat="1" applyFont="1" applyBorder="1" applyAlignment="1" applyProtection="1">
      <alignment horizontal="right"/>
    </xf>
    <xf numFmtId="4" fontId="0" fillId="0" borderId="30" xfId="0" applyNumberFormat="1" applyBorder="1" applyAlignment="1" applyProtection="1">
      <alignment horizontal="right"/>
    </xf>
    <xf numFmtId="4" fontId="0" fillId="0" borderId="5" xfId="0" applyNumberFormat="1" applyBorder="1" applyAlignment="1" applyProtection="1">
      <alignment horizontal="right" vertical="top"/>
    </xf>
    <xf numFmtId="4" fontId="0" fillId="0" borderId="5" xfId="0" applyNumberFormat="1" applyFill="1" applyBorder="1" applyAlignment="1" applyProtection="1">
      <alignment horizontal="right"/>
    </xf>
    <xf numFmtId="4" fontId="0" fillId="0" borderId="0" xfId="0" applyNumberFormat="1" applyAlignment="1" applyProtection="1">
      <alignment horizontal="right"/>
    </xf>
    <xf numFmtId="168" fontId="26" fillId="0" borderId="0" xfId="1" applyNumberFormat="1" applyFont="1" applyBorder="1" applyAlignment="1" applyProtection="1">
      <alignment horizontal="right"/>
    </xf>
    <xf numFmtId="0" fontId="0" fillId="4" borderId="30" xfId="0" applyFill="1" applyBorder="1" applyAlignment="1" applyProtection="1">
      <protection locked="0"/>
    </xf>
    <xf numFmtId="0" fontId="26" fillId="4" borderId="30" xfId="0" applyFont="1" applyFill="1" applyBorder="1" applyAlignment="1" applyProtection="1">
      <protection locked="0"/>
    </xf>
    <xf numFmtId="0" fontId="32" fillId="0" borderId="0" xfId="0" applyFont="1" applyAlignment="1" applyProtection="1">
      <alignment horizontal="center"/>
      <protection locked="0"/>
    </xf>
    <xf numFmtId="0" fontId="33" fillId="0" borderId="0" xfId="0" applyFont="1" applyAlignment="1" applyProtection="1">
      <alignment horizontal="left"/>
      <protection locked="0"/>
    </xf>
    <xf numFmtId="0" fontId="27" fillId="0" borderId="0" xfId="0" applyFont="1" applyProtection="1">
      <protection locked="0"/>
    </xf>
    <xf numFmtId="0" fontId="32" fillId="0" borderId="0" xfId="0" applyFont="1" applyAlignment="1" applyProtection="1">
      <alignment horizontal="right"/>
      <protection locked="0"/>
    </xf>
    <xf numFmtId="4" fontId="32" fillId="0" borderId="0" xfId="0" applyNumberFormat="1" applyFont="1" applyProtection="1">
      <protection locked="0"/>
    </xf>
    <xf numFmtId="0" fontId="32" fillId="0" borderId="0" xfId="0" applyFont="1" applyProtection="1">
      <protection locked="0"/>
    </xf>
    <xf numFmtId="0" fontId="33" fillId="5" borderId="29" xfId="0" applyFont="1" applyFill="1" applyBorder="1" applyAlignment="1" applyProtection="1">
      <alignment horizontal="center"/>
      <protection locked="0"/>
    </xf>
    <xf numFmtId="0" fontId="33" fillId="5" borderId="29" xfId="0" applyFont="1" applyFill="1" applyBorder="1" applyProtection="1">
      <protection locked="0"/>
    </xf>
    <xf numFmtId="0" fontId="27" fillId="5" borderId="29" xfId="0" applyFont="1" applyFill="1" applyBorder="1" applyProtection="1">
      <protection locked="0"/>
    </xf>
    <xf numFmtId="0" fontId="33" fillId="5" borderId="29" xfId="0" applyFont="1" applyFill="1" applyBorder="1" applyAlignment="1" applyProtection="1">
      <alignment horizontal="right"/>
      <protection locked="0"/>
    </xf>
    <xf numFmtId="4" fontId="33" fillId="5" borderId="29" xfId="0" applyNumberFormat="1" applyFont="1" applyFill="1" applyBorder="1" applyAlignment="1" applyProtection="1">
      <alignment horizontal="right"/>
      <protection locked="0"/>
    </xf>
    <xf numFmtId="0" fontId="32" fillId="0" borderId="5" xfId="0" applyFont="1" applyBorder="1" applyAlignment="1" applyProtection="1">
      <alignment horizontal="left" vertical="top"/>
      <protection locked="0"/>
    </xf>
    <xf numFmtId="0" fontId="27" fillId="0" borderId="5" xfId="0" applyFont="1" applyBorder="1" applyProtection="1">
      <protection locked="0"/>
    </xf>
    <xf numFmtId="0" fontId="32" fillId="0" borderId="5" xfId="0" applyFont="1" applyBorder="1" applyAlignment="1" applyProtection="1">
      <alignment horizontal="right"/>
      <protection locked="0"/>
    </xf>
    <xf numFmtId="4" fontId="32" fillId="0" borderId="5" xfId="0" applyNumberFormat="1" applyFont="1" applyBorder="1" applyProtection="1">
      <protection locked="0"/>
    </xf>
    <xf numFmtId="0" fontId="32" fillId="0" borderId="5" xfId="0" applyFont="1" applyBorder="1" applyAlignment="1" applyProtection="1">
      <alignment horizontal="left" vertical="top" wrapText="1"/>
      <protection locked="0"/>
    </xf>
    <xf numFmtId="0" fontId="32" fillId="0" borderId="31" xfId="0" applyFont="1" applyBorder="1" applyAlignment="1" applyProtection="1">
      <alignment vertical="top"/>
      <protection locked="0"/>
    </xf>
    <xf numFmtId="0" fontId="32" fillId="0" borderId="31" xfId="0" applyFont="1" applyBorder="1" applyAlignment="1" applyProtection="1">
      <alignment vertical="top" wrapText="1"/>
      <protection locked="0"/>
    </xf>
    <xf numFmtId="0" fontId="32" fillId="0" borderId="5" xfId="0" applyFont="1" applyBorder="1" applyAlignment="1" applyProtection="1">
      <alignment vertical="top"/>
      <protection locked="0"/>
    </xf>
    <xf numFmtId="4" fontId="32" fillId="0" borderId="5" xfId="0" applyNumberFormat="1" applyFont="1" applyBorder="1" applyAlignment="1" applyProtection="1">
      <alignment horizontal="right"/>
      <protection locked="0"/>
    </xf>
    <xf numFmtId="0" fontId="32" fillId="0" borderId="5" xfId="0" applyFont="1" applyBorder="1" applyAlignment="1" applyProtection="1">
      <alignment vertical="top" wrapText="1"/>
      <protection locked="0"/>
    </xf>
    <xf numFmtId="4" fontId="32" fillId="0" borderId="0" xfId="0" applyNumberFormat="1" applyFont="1" applyAlignment="1" applyProtection="1">
      <alignment horizontal="right"/>
      <protection locked="0"/>
    </xf>
    <xf numFmtId="0" fontId="32" fillId="0" borderId="5" xfId="0" applyFont="1" applyBorder="1" applyAlignment="1" applyProtection="1">
      <alignment horizontal="center"/>
      <protection locked="0"/>
    </xf>
    <xf numFmtId="0" fontId="32" fillId="0" borderId="5" xfId="0" applyFont="1" applyBorder="1" applyProtection="1">
      <protection locked="0"/>
    </xf>
    <xf numFmtId="4" fontId="33" fillId="0" borderId="5" xfId="0" applyNumberFormat="1" applyFont="1" applyBorder="1" applyProtection="1">
      <protection locked="0"/>
    </xf>
    <xf numFmtId="4" fontId="27" fillId="0" borderId="5" xfId="0" applyNumberFormat="1" applyFont="1" applyBorder="1" applyProtection="1">
      <protection locked="0"/>
    </xf>
    <xf numFmtId="4" fontId="33" fillId="0" borderId="0" xfId="0" applyNumberFormat="1" applyFont="1" applyBorder="1" applyProtection="1">
      <protection locked="0"/>
    </xf>
    <xf numFmtId="0" fontId="28" fillId="0" borderId="35" xfId="0" applyFont="1" applyBorder="1" applyAlignment="1" applyProtection="1">
      <alignment wrapText="1"/>
      <protection locked="0"/>
    </xf>
    <xf numFmtId="0" fontId="32" fillId="0" borderId="27" xfId="0" applyFont="1" applyBorder="1" applyProtection="1">
      <protection locked="0"/>
    </xf>
    <xf numFmtId="0" fontId="33" fillId="0" borderId="0" xfId="0" applyFont="1" applyProtection="1">
      <protection locked="0"/>
    </xf>
    <xf numFmtId="4" fontId="33" fillId="0" borderId="0" xfId="0" applyNumberFormat="1" applyFont="1" applyProtection="1">
      <protection locked="0"/>
    </xf>
    <xf numFmtId="0" fontId="32" fillId="0" borderId="5" xfId="0" applyFont="1" applyBorder="1" applyAlignment="1" applyProtection="1">
      <alignment horizontal="right"/>
    </xf>
    <xf numFmtId="166" fontId="46" fillId="0" borderId="5" xfId="0" applyNumberFormat="1" applyFont="1" applyBorder="1" applyProtection="1"/>
    <xf numFmtId="4" fontId="32" fillId="0" borderId="5" xfId="0" applyNumberFormat="1" applyFont="1" applyBorder="1" applyProtection="1"/>
    <xf numFmtId="4" fontId="32" fillId="0" borderId="0" xfId="0" applyNumberFormat="1" applyFont="1" applyProtection="1"/>
    <xf numFmtId="166" fontId="26" fillId="7" borderId="5" xfId="0" applyNumberFormat="1" applyFont="1" applyFill="1" applyBorder="1" applyProtection="1"/>
    <xf numFmtId="4" fontId="32" fillId="0" borderId="5" xfId="0" applyNumberFormat="1" applyFont="1" applyBorder="1" applyAlignment="1" applyProtection="1">
      <alignment horizontal="right"/>
    </xf>
    <xf numFmtId="4" fontId="32" fillId="0" borderId="0" xfId="0" applyNumberFormat="1" applyFont="1" applyAlignment="1" applyProtection="1">
      <alignment horizontal="right"/>
    </xf>
    <xf numFmtId="4" fontId="33" fillId="0" borderId="5" xfId="0" applyNumberFormat="1" applyFont="1" applyBorder="1" applyProtection="1"/>
    <xf numFmtId="4" fontId="33" fillId="0" borderId="0" xfId="0" applyNumberFormat="1" applyFont="1" applyBorder="1" applyProtection="1"/>
    <xf numFmtId="0" fontId="34" fillId="0" borderId="0" xfId="0" applyFont="1" applyAlignment="1" applyProtection="1">
      <alignment horizontal="left" vertical="center"/>
      <protection locked="0"/>
    </xf>
    <xf numFmtId="49" fontId="0" fillId="0" borderId="0" xfId="0" applyNumberFormat="1" applyAlignment="1" applyProtection="1">
      <alignment horizontal="center" vertical="top"/>
      <protection locked="0"/>
    </xf>
    <xf numFmtId="4" fontId="0" fillId="0" borderId="0" xfId="0" applyNumberFormat="1" applyAlignment="1" applyProtection="1">
      <alignment horizontal="right" vertical="top" wrapText="1" indent="1"/>
      <protection locked="0"/>
    </xf>
    <xf numFmtId="169" fontId="0" fillId="0" borderId="0" xfId="0" applyNumberFormat="1" applyAlignment="1" applyProtection="1">
      <alignment horizontal="right" vertical="top"/>
      <protection locked="0"/>
    </xf>
    <xf numFmtId="169" fontId="0" fillId="0" borderId="0" xfId="0" applyNumberFormat="1" applyAlignment="1" applyProtection="1">
      <alignment horizontal="right" vertical="top" wrapText="1" indent="1"/>
      <protection locked="0"/>
    </xf>
    <xf numFmtId="0" fontId="0" fillId="0" borderId="0" xfId="0" applyAlignment="1" applyProtection="1">
      <alignment horizontal="center" vertical="top"/>
      <protection locked="0"/>
    </xf>
    <xf numFmtId="0" fontId="34" fillId="0" borderId="0" xfId="0" applyFont="1" applyAlignment="1" applyProtection="1">
      <alignment horizontal="center" vertical="top"/>
      <protection locked="0"/>
    </xf>
    <xf numFmtId="49" fontId="27" fillId="0" borderId="0" xfId="0" applyNumberFormat="1" applyFont="1" applyAlignment="1" applyProtection="1">
      <alignment horizontal="left" vertical="top"/>
      <protection locked="0"/>
    </xf>
    <xf numFmtId="49" fontId="35" fillId="0" borderId="0" xfId="0" applyNumberFormat="1" applyFont="1" applyAlignment="1" applyProtection="1">
      <alignment horizontal="left" vertical="top"/>
      <protection locked="0"/>
    </xf>
    <xf numFmtId="0" fontId="27" fillId="0" borderId="0" xfId="0" applyFont="1" applyAlignment="1" applyProtection="1">
      <alignment horizontal="left" vertical="top"/>
      <protection locked="0"/>
    </xf>
    <xf numFmtId="4" fontId="27" fillId="0" borderId="0" xfId="0" applyNumberFormat="1" applyFont="1" applyAlignment="1" applyProtection="1">
      <alignment horizontal="right" vertical="top" wrapText="1" indent="1"/>
      <protection locked="0"/>
    </xf>
    <xf numFmtId="169" fontId="27" fillId="0" borderId="0" xfId="0" applyNumberFormat="1" applyFont="1" applyAlignment="1" applyProtection="1">
      <alignment horizontal="left" vertical="top"/>
      <protection locked="0"/>
    </xf>
    <xf numFmtId="169" fontId="27" fillId="0" borderId="0" xfId="0" applyNumberFormat="1" applyFont="1" applyAlignment="1" applyProtection="1">
      <alignment horizontal="right" vertical="top" wrapText="1" indent="1"/>
      <protection locked="0"/>
    </xf>
    <xf numFmtId="49" fontId="0" fillId="0" borderId="0" xfId="0" applyNumberFormat="1" applyAlignment="1" applyProtection="1">
      <alignment horizontal="left" vertical="top"/>
      <protection locked="0"/>
    </xf>
    <xf numFmtId="169" fontId="0" fillId="0" borderId="0" xfId="0" applyNumberFormat="1" applyAlignment="1" applyProtection="1">
      <alignment horizontal="left" vertical="top"/>
      <protection locked="0"/>
    </xf>
    <xf numFmtId="49" fontId="34" fillId="0" borderId="0" xfId="0" applyNumberFormat="1" applyFont="1" applyAlignment="1" applyProtection="1">
      <alignment horizontal="center" vertical="top"/>
      <protection locked="0"/>
    </xf>
    <xf numFmtId="0" fontId="34" fillId="0" borderId="0" xfId="0" applyFont="1" applyAlignment="1" applyProtection="1">
      <alignment horizontal="left" vertical="top" wrapText="1"/>
      <protection locked="0"/>
    </xf>
    <xf numFmtId="4" fontId="34" fillId="0" borderId="0" xfId="0" applyNumberFormat="1" applyFont="1" applyAlignment="1" applyProtection="1">
      <alignment horizontal="right" vertical="top" wrapText="1" indent="1"/>
      <protection locked="0"/>
    </xf>
    <xf numFmtId="169" fontId="34" fillId="0" borderId="0" xfId="0" applyNumberFormat="1" applyFont="1" applyAlignment="1" applyProtection="1">
      <alignment horizontal="right" vertical="top"/>
      <protection locked="0"/>
    </xf>
    <xf numFmtId="169" fontId="34" fillId="0" borderId="0" xfId="0" applyNumberFormat="1" applyFont="1" applyAlignment="1" applyProtection="1">
      <alignment horizontal="right" vertical="top" wrapText="1" indent="1"/>
      <protection locked="0"/>
    </xf>
    <xf numFmtId="0" fontId="37" fillId="0" borderId="0" xfId="0" applyFont="1" applyAlignment="1" applyProtection="1">
      <alignment horizontal="center" vertical="center" wrapText="1"/>
      <protection locked="0"/>
    </xf>
    <xf numFmtId="49" fontId="0" fillId="0" borderId="0" xfId="0" applyNumberFormat="1" applyFill="1" applyAlignment="1" applyProtection="1">
      <alignment horizontal="center" vertical="top"/>
      <protection locked="0"/>
    </xf>
    <xf numFmtId="0" fontId="0" fillId="0" borderId="0" xfId="0" applyFill="1" applyAlignment="1" applyProtection="1">
      <alignment horizontal="left" vertical="top" wrapText="1"/>
      <protection locked="0"/>
    </xf>
    <xf numFmtId="4" fontId="0" fillId="0" borderId="0" xfId="0" applyNumberFormat="1" applyFill="1" applyAlignment="1" applyProtection="1">
      <alignment horizontal="right" vertical="top" wrapText="1" indent="1"/>
      <protection locked="0"/>
    </xf>
    <xf numFmtId="169" fontId="0" fillId="0" borderId="0" xfId="0" applyNumberFormat="1" applyFill="1" applyAlignment="1" applyProtection="1">
      <alignment horizontal="right" vertical="top"/>
      <protection locked="0"/>
    </xf>
    <xf numFmtId="169" fontId="0" fillId="0" borderId="0" xfId="0" applyNumberFormat="1" applyFill="1" applyAlignment="1" applyProtection="1">
      <alignment horizontal="right" vertical="top" wrapText="1" indent="1"/>
      <protection locked="0"/>
    </xf>
    <xf numFmtId="0" fontId="0" fillId="0" borderId="0" xfId="0" applyFill="1" applyAlignment="1" applyProtection="1">
      <alignment horizontal="center" vertical="top"/>
      <protection locked="0"/>
    </xf>
    <xf numFmtId="0" fontId="35" fillId="0" borderId="0" xfId="0" applyFont="1" applyAlignment="1" applyProtection="1">
      <alignment horizontal="left" vertical="top" wrapText="1"/>
      <protection locked="0"/>
    </xf>
    <xf numFmtId="169" fontId="35" fillId="0" borderId="0" xfId="0" applyNumberFormat="1" applyFont="1" applyAlignment="1" applyProtection="1">
      <alignment horizontal="right" vertical="top"/>
      <protection locked="0"/>
    </xf>
    <xf numFmtId="0" fontId="35" fillId="0" borderId="0" xfId="0" applyFont="1" applyFill="1" applyAlignment="1" applyProtection="1">
      <alignment horizontal="left" vertical="top" wrapText="1"/>
      <protection locked="0"/>
    </xf>
    <xf numFmtId="169" fontId="35" fillId="0" borderId="0" xfId="0" applyNumberFormat="1" applyFont="1" applyFill="1" applyAlignment="1" applyProtection="1">
      <alignment horizontal="right" vertical="top"/>
      <protection locked="0"/>
    </xf>
    <xf numFmtId="49" fontId="0" fillId="6" borderId="0" xfId="0" applyNumberFormat="1" applyFill="1" applyAlignment="1" applyProtection="1">
      <alignment horizontal="center" vertical="top"/>
      <protection locked="0"/>
    </xf>
    <xf numFmtId="0" fontId="35" fillId="6" borderId="0" xfId="0" applyFont="1" applyFill="1" applyAlignment="1" applyProtection="1">
      <alignment horizontal="left" vertical="top" wrapText="1"/>
      <protection locked="0"/>
    </xf>
    <xf numFmtId="169" fontId="0" fillId="6" borderId="0" xfId="0" applyNumberFormat="1" applyFill="1" applyAlignment="1" applyProtection="1">
      <alignment horizontal="right" vertical="top"/>
      <protection locked="0"/>
    </xf>
    <xf numFmtId="49" fontId="27" fillId="0" borderId="0" xfId="0" applyNumberFormat="1" applyFont="1" applyAlignment="1" applyProtection="1">
      <alignment horizontal="center" vertical="top"/>
      <protection locked="0"/>
    </xf>
    <xf numFmtId="0" fontId="27" fillId="0" borderId="0" xfId="0" applyFont="1" applyAlignment="1" applyProtection="1">
      <alignment horizontal="left" vertical="top" wrapText="1"/>
      <protection locked="0"/>
    </xf>
    <xf numFmtId="49" fontId="27" fillId="0" borderId="0" xfId="0" applyNumberFormat="1" applyFont="1" applyAlignment="1" applyProtection="1">
      <alignment horizontal="center" vertical="center"/>
      <protection locked="0"/>
    </xf>
    <xf numFmtId="166" fontId="0" fillId="0" borderId="0" xfId="0" applyNumberFormat="1" applyBorder="1" applyAlignment="1" applyProtection="1">
      <alignment horizontal="right" vertical="center"/>
      <protection locked="0"/>
    </xf>
    <xf numFmtId="0" fontId="27" fillId="0" borderId="0" xfId="0" applyFont="1" applyAlignment="1" applyProtection="1">
      <alignment horizontal="center" vertical="top"/>
      <protection locked="0"/>
    </xf>
    <xf numFmtId="49" fontId="27" fillId="0" borderId="2" xfId="0" applyNumberFormat="1" applyFont="1" applyBorder="1" applyAlignment="1" applyProtection="1">
      <alignment horizontal="center" vertical="top"/>
      <protection locked="0"/>
    </xf>
    <xf numFmtId="0" fontId="32" fillId="0" borderId="2" xfId="0" applyFont="1" applyBorder="1" applyAlignment="1" applyProtection="1">
      <alignment horizontal="left" vertical="top" wrapText="1"/>
      <protection locked="0"/>
    </xf>
    <xf numFmtId="49" fontId="27" fillId="0" borderId="2" xfId="0" applyNumberFormat="1" applyFont="1" applyBorder="1" applyAlignment="1" applyProtection="1">
      <alignment horizontal="center" vertical="center"/>
      <protection locked="0"/>
    </xf>
    <xf numFmtId="169" fontId="27" fillId="0" borderId="2" xfId="0" applyNumberFormat="1" applyFont="1" applyBorder="1" applyAlignment="1" applyProtection="1">
      <alignment horizontal="right" vertical="center"/>
      <protection locked="0"/>
    </xf>
    <xf numFmtId="169" fontId="27" fillId="0" borderId="2" xfId="0" applyNumberFormat="1" applyFont="1" applyBorder="1" applyAlignment="1" applyProtection="1">
      <alignment horizontal="right" vertical="top"/>
      <protection locked="0"/>
    </xf>
    <xf numFmtId="169" fontId="0" fillId="0" borderId="0" xfId="0" applyNumberFormat="1" applyFill="1" applyBorder="1" applyAlignment="1" applyProtection="1">
      <alignment horizontal="right" vertical="top"/>
      <protection locked="0"/>
    </xf>
    <xf numFmtId="169" fontId="0" fillId="6" borderId="0" xfId="0" applyNumberFormat="1" applyFill="1" applyBorder="1" applyAlignment="1" applyProtection="1">
      <alignment horizontal="right" vertical="top"/>
      <protection locked="0"/>
    </xf>
    <xf numFmtId="0" fontId="32" fillId="0" borderId="0" xfId="0" applyFont="1" applyAlignment="1" applyProtection="1">
      <alignment horizontal="left" vertical="top" wrapText="1"/>
      <protection locked="0"/>
    </xf>
    <xf numFmtId="169" fontId="27" fillId="0" borderId="0" xfId="0" applyNumberFormat="1" applyFont="1" applyBorder="1" applyAlignment="1" applyProtection="1">
      <alignment horizontal="right" vertical="top"/>
      <protection locked="0"/>
    </xf>
    <xf numFmtId="49" fontId="27" fillId="0" borderId="0" xfId="0" applyNumberFormat="1" applyFont="1" applyBorder="1" applyAlignment="1" applyProtection="1">
      <alignment horizontal="center" vertical="top"/>
      <protection locked="0"/>
    </xf>
    <xf numFmtId="0" fontId="27" fillId="0" borderId="0" xfId="0" applyFont="1" applyBorder="1" applyAlignment="1" applyProtection="1">
      <alignment horizontal="left" vertical="top" wrapText="1"/>
      <protection locked="0"/>
    </xf>
    <xf numFmtId="49" fontId="27" fillId="0" borderId="0" xfId="0" applyNumberFormat="1" applyFont="1" applyBorder="1" applyAlignment="1" applyProtection="1">
      <alignment horizontal="center" vertical="center"/>
      <protection locked="0"/>
    </xf>
    <xf numFmtId="169" fontId="27" fillId="0" borderId="0" xfId="0" applyNumberFormat="1" applyFont="1" applyAlignment="1" applyProtection="1">
      <alignment horizontal="right" vertical="center"/>
      <protection locked="0"/>
    </xf>
    <xf numFmtId="49" fontId="0" fillId="6" borderId="0" xfId="0" applyNumberFormat="1" applyFill="1" applyAlignment="1" applyProtection="1">
      <alignment horizontal="center" vertical="center"/>
      <protection locked="0"/>
    </xf>
    <xf numFmtId="169" fontId="0" fillId="6" borderId="0" xfId="0" applyNumberFormat="1" applyFill="1" applyAlignment="1" applyProtection="1">
      <alignment horizontal="right" vertical="center"/>
      <protection locked="0"/>
    </xf>
    <xf numFmtId="0" fontId="27" fillId="0" borderId="2" xfId="0" applyFont="1" applyBorder="1" applyAlignment="1" applyProtection="1">
      <alignment horizontal="left" vertical="top" wrapText="1"/>
      <protection locked="0"/>
    </xf>
    <xf numFmtId="166" fontId="0" fillId="0" borderId="2" xfId="0" applyNumberFormat="1" applyBorder="1" applyAlignment="1" applyProtection="1">
      <alignment vertical="center"/>
      <protection locked="0"/>
    </xf>
    <xf numFmtId="166" fontId="0" fillId="0" borderId="0" xfId="0" applyNumberFormat="1" applyBorder="1" applyAlignment="1" applyProtection="1">
      <alignment vertical="center"/>
      <protection locked="0"/>
    </xf>
    <xf numFmtId="169" fontId="0" fillId="0" borderId="0" xfId="0" applyNumberFormat="1" applyBorder="1" applyAlignment="1" applyProtection="1">
      <alignment horizontal="right" vertical="top"/>
      <protection locked="0"/>
    </xf>
    <xf numFmtId="0" fontId="39" fillId="0" borderId="0" xfId="0" applyFont="1" applyAlignment="1" applyProtection="1">
      <alignment horizontal="left" vertical="top" wrapText="1"/>
      <protection locked="0"/>
    </xf>
    <xf numFmtId="4" fontId="0" fillId="0" borderId="0" xfId="0" applyNumberFormat="1" applyAlignment="1" applyProtection="1">
      <alignment horizontal="right" vertical="top" wrapText="1" indent="1"/>
    </xf>
    <xf numFmtId="4" fontId="0" fillId="0" borderId="0" xfId="0" applyNumberFormat="1" applyFill="1" applyAlignment="1" applyProtection="1">
      <alignment horizontal="right" vertical="top" wrapText="1" indent="1"/>
    </xf>
    <xf numFmtId="4" fontId="0" fillId="6" borderId="0" xfId="0" applyNumberFormat="1" applyFill="1" applyAlignment="1" applyProtection="1">
      <alignment horizontal="right" vertical="top" wrapText="1" indent="1"/>
    </xf>
    <xf numFmtId="4" fontId="27" fillId="0" borderId="0" xfId="0" applyNumberFormat="1" applyFont="1" applyAlignment="1" applyProtection="1">
      <alignment horizontal="right" vertical="center" wrapText="1"/>
    </xf>
    <xf numFmtId="4" fontId="27" fillId="0" borderId="2" xfId="0" applyNumberFormat="1" applyFont="1" applyBorder="1" applyAlignment="1" applyProtection="1">
      <alignment horizontal="right" vertical="center" wrapText="1"/>
    </xf>
    <xf numFmtId="4" fontId="27" fillId="0" borderId="2" xfId="0" applyNumberFormat="1" applyFont="1" applyBorder="1" applyAlignment="1" applyProtection="1">
      <alignment horizontal="right" vertical="top" wrapText="1" indent="1"/>
    </xf>
    <xf numFmtId="4" fontId="27" fillId="0" borderId="0" xfId="0" applyNumberFormat="1" applyFont="1" applyAlignment="1" applyProtection="1">
      <alignment horizontal="right" vertical="top" wrapText="1" indent="1"/>
    </xf>
    <xf numFmtId="4" fontId="27" fillId="0" borderId="0" xfId="0" applyNumberFormat="1" applyFont="1" applyBorder="1" applyAlignment="1" applyProtection="1">
      <alignment horizontal="right" vertical="center" wrapText="1"/>
    </xf>
    <xf numFmtId="4" fontId="0" fillId="6" borderId="0" xfId="0" applyNumberFormat="1" applyFill="1" applyAlignment="1" applyProtection="1">
      <alignment horizontal="right" vertical="center" wrapText="1"/>
    </xf>
    <xf numFmtId="0" fontId="39" fillId="0" borderId="0" xfId="0" applyFont="1" applyAlignment="1" applyProtection="1">
      <alignment horizontal="left" vertical="top" wrapText="1"/>
    </xf>
    <xf numFmtId="169" fontId="35" fillId="0" borderId="0" xfId="0" applyNumberFormat="1" applyFont="1" applyAlignment="1" applyProtection="1">
      <alignment horizontal="right" vertical="top" wrapText="1" indent="1"/>
    </xf>
    <xf numFmtId="169" fontId="35" fillId="0" borderId="0" xfId="0" applyNumberFormat="1" applyFont="1" applyFill="1" applyAlignment="1" applyProtection="1">
      <alignment horizontal="right" vertical="top" wrapText="1" indent="1"/>
    </xf>
    <xf numFmtId="169" fontId="0" fillId="6" borderId="0" xfId="0" applyNumberFormat="1" applyFill="1" applyAlignment="1" applyProtection="1">
      <alignment horizontal="right" vertical="top" wrapText="1" indent="1"/>
    </xf>
    <xf numFmtId="169" fontId="35" fillId="0" borderId="0" xfId="0" applyNumberFormat="1" applyFont="1" applyAlignment="1" applyProtection="1">
      <alignment horizontal="right" vertical="center" wrapText="1"/>
    </xf>
    <xf numFmtId="169" fontId="35" fillId="0" borderId="2" xfId="0" applyNumberFormat="1" applyFont="1" applyBorder="1" applyAlignment="1" applyProtection="1">
      <alignment horizontal="right" vertical="center" wrapText="1"/>
    </xf>
    <xf numFmtId="169" fontId="27" fillId="0" borderId="2" xfId="0" applyNumberFormat="1" applyFont="1" applyBorder="1" applyAlignment="1" applyProtection="1">
      <alignment horizontal="right" vertical="top" wrapText="1" indent="1"/>
    </xf>
    <xf numFmtId="169" fontId="0" fillId="0" borderId="0" xfId="0" applyNumberFormat="1" applyFill="1" applyAlignment="1" applyProtection="1">
      <alignment horizontal="right" vertical="top" wrapText="1" indent="1"/>
    </xf>
    <xf numFmtId="169" fontId="27" fillId="0" borderId="0" xfId="0" applyNumberFormat="1" applyFont="1" applyAlignment="1" applyProtection="1">
      <alignment horizontal="right" vertical="top" wrapText="1" indent="1"/>
    </xf>
    <xf numFmtId="169" fontId="35" fillId="0" borderId="0" xfId="0" applyNumberFormat="1" applyFont="1" applyBorder="1" applyAlignment="1" applyProtection="1">
      <alignment horizontal="right" vertical="center" wrapText="1"/>
    </xf>
    <xf numFmtId="169" fontId="27" fillId="0" borderId="2" xfId="0" applyNumberFormat="1" applyFont="1" applyBorder="1" applyAlignment="1" applyProtection="1">
      <alignment horizontal="right" vertical="center" wrapText="1"/>
    </xf>
    <xf numFmtId="169" fontId="27" fillId="0" borderId="0" xfId="0" applyNumberFormat="1" applyFont="1" applyAlignment="1" applyProtection="1">
      <alignment horizontal="right" vertical="center" wrapText="1"/>
    </xf>
    <xf numFmtId="169" fontId="0" fillId="6" borderId="0" xfId="0" applyNumberFormat="1" applyFill="1" applyAlignment="1" applyProtection="1">
      <alignment horizontal="right" vertical="center" wrapText="1"/>
    </xf>
    <xf numFmtId="169" fontId="0" fillId="0" borderId="0" xfId="0" applyNumberFormat="1" applyAlignment="1" applyProtection="1">
      <alignment horizontal="right" vertical="top" wrapText="1" indent="1"/>
    </xf>
    <xf numFmtId="169" fontId="39" fillId="0" borderId="1" xfId="0" applyNumberFormat="1" applyFont="1" applyBorder="1" applyAlignment="1" applyProtection="1">
      <alignment vertical="top" wrapText="1"/>
    </xf>
    <xf numFmtId="166" fontId="45" fillId="0" borderId="27" xfId="0" applyNumberFormat="1" applyFont="1" applyBorder="1" applyAlignment="1" applyProtection="1"/>
    <xf numFmtId="169" fontId="39" fillId="3" borderId="29" xfId="0" applyNumberFormat="1" applyFont="1" applyFill="1" applyBorder="1" applyAlignment="1" applyProtection="1">
      <alignment vertical="top" wrapText="1"/>
    </xf>
    <xf numFmtId="0" fontId="39" fillId="0" borderId="0" xfId="0" applyFont="1" applyAlignment="1" applyProtection="1">
      <alignment horizontal="left"/>
      <protection locked="0"/>
    </xf>
    <xf numFmtId="0" fontId="39" fillId="0" borderId="0" xfId="0" applyFont="1" applyAlignment="1" applyProtection="1">
      <protection locked="0"/>
    </xf>
    <xf numFmtId="0" fontId="39" fillId="0" borderId="0" xfId="0" applyFont="1" applyProtection="1">
      <protection locked="0"/>
    </xf>
    <xf numFmtId="0" fontId="38" fillId="0" borderId="0" xfId="0" applyFont="1" applyProtection="1">
      <protection locked="0"/>
    </xf>
    <xf numFmtId="49" fontId="41" fillId="0" borderId="0" xfId="2" applyNumberFormat="1" applyFont="1" applyAlignment="1" applyProtection="1">
      <alignment horizontal="left"/>
      <protection locked="0"/>
    </xf>
    <xf numFmtId="0" fontId="6" fillId="0" borderId="0" xfId="3" applyFont="1" applyAlignment="1" applyProtection="1">
      <alignment horizontal="left" vertical="center"/>
      <protection locked="0"/>
    </xf>
    <xf numFmtId="0" fontId="6" fillId="0" borderId="0" xfId="3" applyFont="1" applyAlignment="1" applyProtection="1">
      <alignment vertical="center"/>
      <protection locked="0"/>
    </xf>
    <xf numFmtId="0" fontId="27" fillId="0" borderId="0" xfId="3" applyAlignment="1" applyProtection="1">
      <alignment vertical="center"/>
      <protection locked="0"/>
    </xf>
    <xf numFmtId="49" fontId="1" fillId="0" borderId="0" xfId="2" applyNumberFormat="1" applyFont="1" applyAlignment="1" applyProtection="1">
      <alignment horizontal="left"/>
      <protection locked="0"/>
    </xf>
    <xf numFmtId="49" fontId="42" fillId="0" borderId="0" xfId="0" applyNumberFormat="1" applyFont="1" applyAlignment="1" applyProtection="1">
      <alignment horizontal="left" vertical="top"/>
      <protection locked="0"/>
    </xf>
    <xf numFmtId="0" fontId="43" fillId="0" borderId="0" xfId="0" applyFont="1" applyProtection="1">
      <protection locked="0"/>
    </xf>
    <xf numFmtId="2" fontId="42" fillId="0" borderId="0" xfId="0" applyNumberFormat="1" applyFont="1" applyAlignment="1" applyProtection="1">
      <alignment horizontal="left" vertical="top"/>
      <protection locked="0"/>
    </xf>
    <xf numFmtId="0" fontId="44" fillId="0" borderId="0" xfId="0" applyFont="1" applyProtection="1">
      <protection locked="0"/>
    </xf>
    <xf numFmtId="0" fontId="35" fillId="0" borderId="0" xfId="0" applyFont="1" applyProtection="1">
      <protection locked="0"/>
    </xf>
    <xf numFmtId="0" fontId="26" fillId="0" borderId="0" xfId="0" applyFont="1" applyAlignment="1" applyProtection="1">
      <alignment vertical="top"/>
      <protection locked="0"/>
    </xf>
    <xf numFmtId="0" fontId="44" fillId="0" borderId="0" xfId="0" applyFont="1" applyAlignment="1" applyProtection="1">
      <alignment horizontal="center" vertical="top" wrapText="1"/>
      <protection locked="0"/>
    </xf>
    <xf numFmtId="171" fontId="0" fillId="0" borderId="0" xfId="0" applyNumberFormat="1" applyAlignment="1" applyProtection="1">
      <alignment horizontal="center" vertical="top" wrapText="1"/>
      <protection locked="0"/>
    </xf>
    <xf numFmtId="170" fontId="38" fillId="0" borderId="0" xfId="0" applyNumberFormat="1" applyFont="1" applyAlignment="1" applyProtection="1">
      <alignment horizontal="right" vertical="center" indent="1"/>
    </xf>
    <xf numFmtId="0" fontId="0" fillId="0" borderId="0" xfId="0" applyAlignment="1" applyProtection="1">
      <alignment horizontal="left" vertical="center" indent="2"/>
    </xf>
    <xf numFmtId="170" fontId="0" fillId="0" borderId="0" xfId="0" applyNumberFormat="1" applyAlignment="1" applyProtection="1">
      <alignment horizontal="right" vertical="center" indent="1"/>
    </xf>
    <xf numFmtId="0" fontId="39" fillId="0" borderId="0" xfId="0" applyFont="1" applyAlignment="1" applyProtection="1">
      <alignment horizontal="left" vertical="center" indent="2"/>
    </xf>
    <xf numFmtId="170" fontId="39" fillId="0" borderId="0" xfId="0" applyNumberFormat="1" applyFont="1" applyAlignment="1" applyProtection="1">
      <alignment horizontal="right" vertical="center" indent="1"/>
    </xf>
    <xf numFmtId="0" fontId="38" fillId="0" borderId="0" xfId="0" applyFont="1" applyAlignment="1" applyProtection="1">
      <alignment horizontal="left" vertical="center" indent="2"/>
    </xf>
    <xf numFmtId="166" fontId="0" fillId="0" borderId="6" xfId="0" applyNumberFormat="1" applyBorder="1" applyProtection="1"/>
    <xf numFmtId="49" fontId="0" fillId="0" borderId="0" xfId="0" applyNumberFormat="1" applyFill="1" applyBorder="1" applyAlignment="1" applyProtection="1">
      <alignment horizontal="justify" vertical="justify" wrapText="1"/>
      <protection locked="0"/>
    </xf>
    <xf numFmtId="4" fontId="0" fillId="0" borderId="31" xfId="0" applyNumberFormat="1" applyBorder="1" applyProtection="1"/>
    <xf numFmtId="4" fontId="0" fillId="0" borderId="16" xfId="0" applyNumberFormat="1" applyBorder="1" applyProtection="1"/>
    <xf numFmtId="4" fontId="26" fillId="0" borderId="40" xfId="0" applyNumberFormat="1" applyFont="1" applyBorder="1" applyProtection="1"/>
    <xf numFmtId="49" fontId="0" fillId="0" borderId="0" xfId="0" applyNumberFormat="1" applyBorder="1" applyAlignment="1" applyProtection="1">
      <alignment horizontal="justify" vertical="top" wrapText="1"/>
      <protection locked="0"/>
    </xf>
    <xf numFmtId="49" fontId="16" fillId="0" borderId="0" xfId="0" applyNumberFormat="1" applyFont="1" applyFill="1" applyBorder="1" applyAlignment="1" applyProtection="1">
      <alignment horizontal="justify" vertical="top" wrapText="1"/>
      <protection locked="0"/>
    </xf>
    <xf numFmtId="0" fontId="5" fillId="0" borderId="5" xfId="0" applyFont="1" applyBorder="1" applyProtection="1"/>
    <xf numFmtId="4" fontId="32" fillId="0" borderId="39" xfId="0" applyNumberFormat="1" applyFont="1" applyBorder="1" applyProtection="1">
      <protection locked="0"/>
    </xf>
    <xf numFmtId="0" fontId="0" fillId="0" borderId="0" xfId="0" applyAlignment="1" applyProtection="1">
      <alignment horizontal="justify" vertical="top" wrapText="1"/>
      <protection locked="0"/>
    </xf>
    <xf numFmtId="0" fontId="0" fillId="0" borderId="0" xfId="0" applyAlignment="1" applyProtection="1">
      <alignment horizontal="left" vertical="top" wrapText="1"/>
      <protection locked="0"/>
    </xf>
    <xf numFmtId="0" fontId="2" fillId="0" borderId="0" xfId="0" applyFont="1" applyFill="1" applyAlignment="1" applyProtection="1">
      <alignment wrapText="1"/>
      <protection locked="0"/>
    </xf>
    <xf numFmtId="0" fontId="0" fillId="0" borderId="0" xfId="0" applyFill="1" applyAlignment="1" applyProtection="1">
      <alignment wrapText="1"/>
      <protection locked="0"/>
    </xf>
    <xf numFmtId="0" fontId="2" fillId="2" borderId="0" xfId="0" applyFont="1" applyFill="1" applyAlignment="1" applyProtection="1">
      <alignment wrapText="1"/>
      <protection locked="0"/>
    </xf>
    <xf numFmtId="0" fontId="0" fillId="2" borderId="0" xfId="0" applyFill="1" applyAlignment="1" applyProtection="1">
      <alignment wrapText="1"/>
      <protection locked="0"/>
    </xf>
    <xf numFmtId="0" fontId="0" fillId="0" borderId="0" xfId="0" applyAlignment="1" applyProtection="1">
      <alignment horizontal="left" wrapText="1"/>
      <protection locked="0"/>
    </xf>
    <xf numFmtId="0" fontId="0" fillId="0" borderId="0" xfId="0" applyFill="1" applyAlignment="1" applyProtection="1">
      <alignment horizontal="justify" vertical="top" wrapText="1"/>
      <protection locked="0"/>
    </xf>
    <xf numFmtId="0" fontId="6" fillId="0" borderId="0" xfId="0" applyFont="1" applyAlignment="1" applyProtection="1">
      <alignment horizontal="justify" vertical="top" wrapText="1"/>
      <protection locked="0"/>
    </xf>
    <xf numFmtId="0" fontId="2" fillId="0" borderId="0" xfId="0" applyFont="1" applyFill="1" applyAlignment="1" applyProtection="1">
      <alignment horizontal="center" wrapText="1"/>
      <protection locked="0"/>
    </xf>
    <xf numFmtId="0" fontId="2" fillId="0" borderId="3" xfId="0" applyFont="1" applyBorder="1" applyAlignment="1" applyProtection="1">
      <alignment wrapText="1"/>
      <protection locked="0"/>
    </xf>
    <xf numFmtId="0" fontId="0" fillId="0" borderId="3" xfId="0" applyBorder="1" applyAlignment="1" applyProtection="1">
      <alignment wrapText="1"/>
      <protection locked="0"/>
    </xf>
    <xf numFmtId="0" fontId="23" fillId="0" borderId="0" xfId="0" applyFont="1" applyAlignment="1" applyProtection="1">
      <alignment horizontal="left" wrapText="1"/>
      <protection locked="0"/>
    </xf>
    <xf numFmtId="0" fontId="0" fillId="0" borderId="0" xfId="0" applyAlignment="1" applyProtection="1">
      <alignment vertical="top" wrapText="1"/>
      <protection locked="0"/>
    </xf>
    <xf numFmtId="0" fontId="0" fillId="0" borderId="0" xfId="0" applyFill="1" applyAlignment="1" applyProtection="1">
      <alignment horizontal="justify" vertical="top"/>
      <protection locked="0"/>
    </xf>
    <xf numFmtId="0" fontId="5" fillId="0" borderId="0" xfId="0" applyFont="1" applyAlignment="1" applyProtection="1">
      <alignment horizontal="left" wrapText="1"/>
      <protection locked="0"/>
    </xf>
    <xf numFmtId="0" fontId="5" fillId="0" borderId="0" xfId="0" applyFont="1" applyAlignment="1" applyProtection="1">
      <alignment horizontal="left"/>
      <protection locked="0"/>
    </xf>
    <xf numFmtId="0" fontId="0" fillId="0" borderId="0" xfId="0" applyAlignment="1" applyProtection="1">
      <alignment horizontal="left" vertical="center" wrapText="1"/>
      <protection locked="0"/>
    </xf>
    <xf numFmtId="0" fontId="0" fillId="0" borderId="0" xfId="0" applyAlignment="1" applyProtection="1">
      <alignment horizontal="justify" vertical="top"/>
      <protection locked="0"/>
    </xf>
    <xf numFmtId="0" fontId="2" fillId="0" borderId="0" xfId="0" applyFont="1" applyAlignment="1" applyProtection="1">
      <alignment horizontal="justify" vertical="top" wrapText="1"/>
      <protection locked="0"/>
    </xf>
    <xf numFmtId="0" fontId="2" fillId="0" borderId="4" xfId="0" applyFont="1" applyBorder="1" applyAlignment="1" applyProtection="1">
      <alignment horizontal="left" vertical="top" wrapText="1"/>
      <protection locked="0"/>
    </xf>
    <xf numFmtId="0" fontId="2" fillId="0" borderId="4" xfId="0" applyFont="1" applyBorder="1" applyAlignment="1" applyProtection="1">
      <alignment horizontal="left" vertical="top"/>
      <protection locked="0"/>
    </xf>
    <xf numFmtId="0" fontId="5" fillId="2" borderId="0" xfId="0" applyFont="1" applyFill="1" applyAlignment="1" applyProtection="1">
      <alignment horizontal="center"/>
      <protection locked="0"/>
    </xf>
    <xf numFmtId="0" fontId="25" fillId="0" borderId="0" xfId="0" applyFont="1" applyAlignment="1" applyProtection="1">
      <alignment horizontal="center"/>
      <protection locked="0"/>
    </xf>
    <xf numFmtId="0" fontId="0" fillId="0" borderId="0" xfId="0" applyFill="1" applyBorder="1" applyAlignment="1" applyProtection="1">
      <alignment horizontal="center"/>
      <protection locked="0"/>
    </xf>
    <xf numFmtId="0" fontId="31" fillId="0" borderId="0" xfId="0" applyFont="1" applyBorder="1" applyAlignment="1" applyProtection="1">
      <alignment horizontal="center" wrapText="1"/>
      <protection locked="0"/>
    </xf>
    <xf numFmtId="0" fontId="31" fillId="0" borderId="0" xfId="0" applyFont="1" applyAlignment="1" applyProtection="1">
      <alignment wrapText="1"/>
      <protection locked="0"/>
    </xf>
    <xf numFmtId="0" fontId="25" fillId="0" borderId="29" xfId="0" applyFont="1" applyBorder="1" applyAlignment="1" applyProtection="1">
      <alignment horizontal="center" wrapText="1"/>
      <protection locked="0"/>
    </xf>
    <xf numFmtId="0" fontId="34" fillId="0" borderId="0" xfId="0" applyFont="1" applyAlignment="1" applyProtection="1">
      <alignment horizontal="center" vertical="center"/>
      <protection locked="0"/>
    </xf>
    <xf numFmtId="49" fontId="36" fillId="0" borderId="0" xfId="0" applyNumberFormat="1" applyFont="1" applyAlignment="1" applyProtection="1">
      <alignment horizontal="center"/>
      <protection locked="0"/>
    </xf>
    <xf numFmtId="0" fontId="1" fillId="0" borderId="0" xfId="0" applyFont="1" applyAlignment="1" applyProtection="1">
      <alignment vertical="top" wrapText="1"/>
      <protection locked="0"/>
    </xf>
    <xf numFmtId="0" fontId="6" fillId="0" borderId="0" xfId="0" applyFont="1" applyProtection="1">
      <protection locked="0"/>
    </xf>
    <xf numFmtId="0" fontId="38" fillId="0" borderId="0" xfId="0" applyFont="1" applyAlignment="1" applyProtection="1">
      <alignment horizontal="left" vertical="center"/>
    </xf>
  </cellXfs>
  <cellStyles count="4">
    <cellStyle name="Navadno" xfId="0" builtinId="0"/>
    <cellStyle name="Navadno_SLOV_C" xfId="2" xr:uid="{5CCC8499-2CED-47ED-B7D7-F831FE7C9D8F}"/>
    <cellStyle name="Normal_I-BREZOV" xfId="3" xr:uid="{9DC94657-3761-421C-AD3E-9A2B3C8867F3}"/>
    <cellStyle name="Valuta" xfId="1" builtinId="4"/>
  </cellStyles>
  <dxfs count="2">
    <dxf>
      <font>
        <condense val="0"/>
        <extend val="0"/>
        <color rgb="FFFFFFFF"/>
      </font>
    </dxf>
    <dxf>
      <font>
        <condense val="0"/>
        <extend val="0"/>
        <color rgb="FFFFFFFF"/>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92"/>
  <sheetViews>
    <sheetView view="pageLayout" topLeftCell="A88" zoomScale="150" zoomScaleNormal="100" zoomScaleSheetLayoutView="100" zoomScalePageLayoutView="150" workbookViewId="0">
      <selection activeCell="C98" sqref="C98:E98"/>
    </sheetView>
  </sheetViews>
  <sheetFormatPr defaultRowHeight="12.75"/>
  <cols>
    <col min="1" max="1" width="5.140625" style="98" customWidth="1"/>
    <col min="2" max="2" width="1.42578125" style="4" customWidth="1"/>
    <col min="3" max="3" width="39.7109375" style="3" customWidth="1"/>
    <col min="4" max="4" width="13.7109375" style="7" customWidth="1"/>
    <col min="5" max="5" width="20.7109375" style="34" customWidth="1"/>
    <col min="6" max="6" width="18.28515625" style="142" customWidth="1"/>
    <col min="7" max="7" width="13.42578125" style="143" bestFit="1" customWidth="1"/>
    <col min="8" max="8" width="9" style="4" customWidth="1"/>
    <col min="9" max="16384" width="9.140625" style="4"/>
  </cols>
  <sheetData>
    <row r="1" spans="1:10">
      <c r="A1" s="4"/>
      <c r="C1" s="24"/>
      <c r="D1" s="4"/>
      <c r="F1" s="34"/>
      <c r="G1" s="4"/>
    </row>
    <row r="2" spans="1:10" ht="70.5" customHeight="1">
      <c r="A2" s="529" t="s">
        <v>622</v>
      </c>
      <c r="B2" s="530"/>
      <c r="C2" s="530"/>
      <c r="D2" s="530"/>
      <c r="E2" s="530"/>
      <c r="F2" s="530"/>
      <c r="G2" s="138"/>
      <c r="H2" s="138"/>
    </row>
    <row r="3" spans="1:10" ht="15.75">
      <c r="A3" s="138"/>
      <c r="B3" s="138"/>
      <c r="C3" s="138"/>
      <c r="D3" s="138"/>
      <c r="E3" s="139"/>
      <c r="F3" s="139"/>
      <c r="G3" s="138"/>
      <c r="H3" s="138"/>
    </row>
    <row r="4" spans="1:10">
      <c r="A4" s="95" t="s">
        <v>16</v>
      </c>
      <c r="B4" s="31"/>
      <c r="C4" s="518" t="s">
        <v>0</v>
      </c>
      <c r="D4" s="519"/>
      <c r="E4" s="33"/>
      <c r="F4" s="140"/>
      <c r="G4" s="141"/>
      <c r="H4" s="48"/>
      <c r="I4" s="48"/>
      <c r="J4" s="48"/>
    </row>
    <row r="5" spans="1:10">
      <c r="A5" s="96"/>
      <c r="B5" s="1"/>
      <c r="C5" s="2"/>
      <c r="D5" s="3"/>
    </row>
    <row r="6" spans="1:10">
      <c r="A6" s="97" t="s">
        <v>51</v>
      </c>
      <c r="B6" s="26"/>
      <c r="C6" s="516" t="s">
        <v>52</v>
      </c>
      <c r="D6" s="517"/>
      <c r="E6" s="35"/>
      <c r="F6" s="144"/>
      <c r="G6" s="145"/>
      <c r="H6" s="1"/>
      <c r="I6" s="1"/>
      <c r="J6" s="1"/>
    </row>
    <row r="8" spans="1:10" ht="25.5" customHeight="1">
      <c r="A8" s="98" t="s">
        <v>146</v>
      </c>
      <c r="C8" s="514" t="s">
        <v>147</v>
      </c>
      <c r="D8" s="514"/>
      <c r="E8" s="514"/>
      <c r="F8" s="146"/>
    </row>
    <row r="9" spans="1:10">
      <c r="B9" s="47"/>
      <c r="E9" s="43"/>
      <c r="F9" s="147"/>
      <c r="G9" s="148"/>
    </row>
    <row r="10" spans="1:10">
      <c r="B10" s="47"/>
      <c r="C10" s="125" t="s">
        <v>148</v>
      </c>
      <c r="D10" s="128">
        <v>0.08</v>
      </c>
      <c r="E10" s="34">
        <v>0</v>
      </c>
      <c r="F10" s="133">
        <f>PRODUCT(D10,E10)</f>
        <v>0</v>
      </c>
      <c r="G10" s="148"/>
    </row>
    <row r="12" spans="1:10" ht="25.5" customHeight="1">
      <c r="A12" s="98" t="s">
        <v>149</v>
      </c>
      <c r="C12" s="514" t="s">
        <v>150</v>
      </c>
      <c r="D12" s="514"/>
      <c r="E12" s="514"/>
      <c r="F12" s="146"/>
    </row>
    <row r="13" spans="1:10">
      <c r="B13" s="47"/>
      <c r="E13" s="43"/>
      <c r="F13" s="147"/>
      <c r="G13" s="148"/>
    </row>
    <row r="14" spans="1:10">
      <c r="B14" s="47"/>
      <c r="C14" s="125" t="s">
        <v>148</v>
      </c>
      <c r="D14" s="128">
        <v>0.08</v>
      </c>
      <c r="E14" s="34">
        <v>0</v>
      </c>
      <c r="F14" s="133">
        <f>PRODUCT(D14,E14)</f>
        <v>0</v>
      </c>
      <c r="G14" s="148"/>
    </row>
    <row r="15" spans="1:10" ht="14.25" customHeight="1"/>
    <row r="16" spans="1:10" ht="27" customHeight="1">
      <c r="A16" s="98" t="s">
        <v>151</v>
      </c>
      <c r="C16" s="514" t="s">
        <v>152</v>
      </c>
      <c r="D16" s="514"/>
      <c r="E16" s="514"/>
      <c r="F16" s="146"/>
    </row>
    <row r="17" spans="1:10">
      <c r="B17" s="47"/>
      <c r="E17" s="43"/>
      <c r="F17" s="147"/>
      <c r="G17" s="148"/>
    </row>
    <row r="18" spans="1:10">
      <c r="B18" s="47"/>
      <c r="C18" s="125" t="s">
        <v>153</v>
      </c>
      <c r="D18" s="128">
        <v>8</v>
      </c>
      <c r="E18" s="34">
        <v>0</v>
      </c>
      <c r="F18" s="133">
        <f>PRODUCT(D18,E18)</f>
        <v>0</v>
      </c>
      <c r="G18" s="148"/>
    </row>
    <row r="19" spans="1:10" ht="14.25" customHeight="1"/>
    <row r="20" spans="1:10" ht="17.25" customHeight="1">
      <c r="A20" s="98" t="s">
        <v>154</v>
      </c>
      <c r="C20" s="514" t="s">
        <v>155</v>
      </c>
      <c r="D20" s="514"/>
      <c r="E20" s="514"/>
      <c r="F20" s="146"/>
    </row>
    <row r="21" spans="1:10">
      <c r="B21" s="47"/>
      <c r="E21" s="43"/>
      <c r="F21" s="147"/>
      <c r="G21" s="148"/>
    </row>
    <row r="22" spans="1:10">
      <c r="B22" s="47"/>
      <c r="C22" s="125" t="s">
        <v>153</v>
      </c>
      <c r="D22" s="128">
        <v>4</v>
      </c>
      <c r="E22" s="34">
        <v>0</v>
      </c>
      <c r="F22" s="133">
        <f>PRODUCT(D22,E22)</f>
        <v>0</v>
      </c>
      <c r="G22" s="148"/>
    </row>
    <row r="23" spans="1:10" ht="14.25" customHeight="1"/>
    <row r="24" spans="1:10" ht="27" customHeight="1">
      <c r="A24" s="98" t="s">
        <v>260</v>
      </c>
      <c r="C24" s="514" t="s">
        <v>305</v>
      </c>
      <c r="D24" s="514"/>
      <c r="E24" s="514"/>
      <c r="F24" s="146"/>
    </row>
    <row r="25" spans="1:10">
      <c r="B25" s="47"/>
      <c r="E25" s="43"/>
      <c r="F25" s="147"/>
      <c r="G25" s="148"/>
    </row>
    <row r="26" spans="1:10">
      <c r="B26" s="47"/>
      <c r="C26" s="125" t="s">
        <v>153</v>
      </c>
      <c r="D26" s="128">
        <v>80</v>
      </c>
      <c r="E26" s="34">
        <v>0</v>
      </c>
      <c r="F26" s="133">
        <f>PRODUCT(D26,E26)</f>
        <v>0</v>
      </c>
      <c r="G26" s="148"/>
    </row>
    <row r="27" spans="1:10" ht="51" customHeight="1"/>
    <row r="28" spans="1:10" ht="14.25" customHeight="1">
      <c r="A28" s="98" t="s">
        <v>156</v>
      </c>
      <c r="C28" s="514" t="s">
        <v>157</v>
      </c>
      <c r="D28" s="514"/>
      <c r="E28" s="514"/>
      <c r="F28" s="146"/>
    </row>
    <row r="29" spans="1:10">
      <c r="B29" s="47"/>
      <c r="E29" s="43"/>
      <c r="F29" s="147"/>
      <c r="G29" s="148"/>
    </row>
    <row r="30" spans="1:10">
      <c r="B30" s="47"/>
      <c r="C30" s="125" t="s">
        <v>158</v>
      </c>
      <c r="D30" s="128">
        <v>14</v>
      </c>
      <c r="E30" s="34">
        <v>0</v>
      </c>
      <c r="F30" s="133">
        <f>PRODUCT(D30,E30)</f>
        <v>0</v>
      </c>
      <c r="G30" s="148"/>
    </row>
    <row r="31" spans="1:10">
      <c r="A31" s="96"/>
      <c r="B31" s="1"/>
      <c r="C31" s="2"/>
      <c r="D31" s="3"/>
    </row>
    <row r="32" spans="1:10">
      <c r="A32" s="97" t="s">
        <v>90</v>
      </c>
      <c r="B32" s="26"/>
      <c r="C32" s="516" t="s">
        <v>91</v>
      </c>
      <c r="D32" s="517"/>
      <c r="E32" s="35"/>
      <c r="F32" s="144"/>
      <c r="G32" s="145"/>
      <c r="H32" s="1"/>
      <c r="I32" s="1"/>
      <c r="J32" s="1"/>
    </row>
    <row r="33" spans="1:10">
      <c r="A33" s="96"/>
      <c r="B33" s="1"/>
      <c r="C33" s="2"/>
      <c r="D33" s="3"/>
    </row>
    <row r="34" spans="1:10" ht="24.75" customHeight="1">
      <c r="A34" s="97" t="s">
        <v>159</v>
      </c>
      <c r="B34" s="26"/>
      <c r="C34" s="516" t="s">
        <v>160</v>
      </c>
      <c r="D34" s="517"/>
      <c r="E34" s="35"/>
      <c r="F34" s="144"/>
      <c r="G34" s="145"/>
      <c r="H34" s="1"/>
      <c r="I34" s="1"/>
      <c r="J34" s="1"/>
    </row>
    <row r="35" spans="1:10" ht="16.5" customHeight="1">
      <c r="C35" s="125"/>
      <c r="E35" s="43"/>
      <c r="F35" s="147"/>
    </row>
    <row r="36" spans="1:10" ht="26.25" customHeight="1">
      <c r="A36" s="98" t="s">
        <v>126</v>
      </c>
      <c r="C36" s="514" t="s">
        <v>161</v>
      </c>
      <c r="D36" s="514"/>
      <c r="E36" s="514"/>
      <c r="F36" s="150"/>
    </row>
    <row r="37" spans="1:10">
      <c r="C37" s="515"/>
      <c r="D37" s="515"/>
      <c r="E37" s="515"/>
      <c r="F37" s="150"/>
    </row>
    <row r="38" spans="1:10">
      <c r="C38" s="125" t="s">
        <v>162</v>
      </c>
      <c r="D38" s="128">
        <v>3</v>
      </c>
      <c r="E38" s="34">
        <v>0</v>
      </c>
      <c r="F38" s="133">
        <f>PRODUCT(D38,E38)</f>
        <v>0</v>
      </c>
    </row>
    <row r="39" spans="1:10" ht="16.5" customHeight="1">
      <c r="C39" s="125"/>
      <c r="E39" s="43"/>
      <c r="F39" s="147"/>
    </row>
    <row r="40" spans="1:10" ht="26.25" customHeight="1">
      <c r="A40" s="98" t="s">
        <v>163</v>
      </c>
      <c r="C40" s="514" t="s">
        <v>307</v>
      </c>
      <c r="D40" s="514"/>
      <c r="E40" s="514"/>
      <c r="F40" s="150"/>
    </row>
    <row r="41" spans="1:10">
      <c r="C41" s="515"/>
      <c r="D41" s="515"/>
      <c r="E41" s="515"/>
      <c r="F41" s="150"/>
    </row>
    <row r="42" spans="1:10">
      <c r="C42" s="125" t="s">
        <v>162</v>
      </c>
      <c r="D42" s="128">
        <v>2</v>
      </c>
      <c r="E42" s="34">
        <v>0</v>
      </c>
      <c r="F42" s="133">
        <f>PRODUCT(D42,E42)</f>
        <v>0</v>
      </c>
    </row>
    <row r="43" spans="1:10" ht="16.5" customHeight="1">
      <c r="C43" s="125"/>
      <c r="E43" s="43"/>
      <c r="F43" s="147"/>
    </row>
    <row r="44" spans="1:10" ht="26.25" customHeight="1">
      <c r="A44" s="98" t="s">
        <v>126</v>
      </c>
      <c r="C44" s="514" t="s">
        <v>261</v>
      </c>
      <c r="D44" s="514"/>
      <c r="E44" s="514"/>
      <c r="F44" s="150"/>
    </row>
    <row r="45" spans="1:10">
      <c r="C45" s="515"/>
      <c r="D45" s="515"/>
      <c r="E45" s="515"/>
      <c r="F45" s="150"/>
    </row>
    <row r="46" spans="1:10">
      <c r="C46" s="125" t="s">
        <v>127</v>
      </c>
      <c r="D46" s="128">
        <v>120</v>
      </c>
      <c r="E46" s="34">
        <v>0</v>
      </c>
      <c r="F46" s="133">
        <f>PRODUCT(D46,E46)</f>
        <v>0</v>
      </c>
    </row>
    <row r="47" spans="1:10" ht="16.5" customHeight="1">
      <c r="C47" s="125"/>
      <c r="E47" s="43"/>
      <c r="F47" s="147"/>
    </row>
    <row r="48" spans="1:10" ht="27.75" customHeight="1">
      <c r="A48" s="98" t="s">
        <v>263</v>
      </c>
      <c r="C48" s="514" t="s">
        <v>306</v>
      </c>
      <c r="D48" s="514"/>
      <c r="E48" s="514"/>
      <c r="F48" s="150"/>
    </row>
    <row r="49" spans="1:10">
      <c r="C49" s="515" t="s">
        <v>264</v>
      </c>
      <c r="D49" s="515"/>
      <c r="E49" s="515"/>
      <c r="F49" s="150"/>
    </row>
    <row r="50" spans="1:10">
      <c r="C50" s="125" t="s">
        <v>265</v>
      </c>
      <c r="D50" s="128">
        <v>23.2</v>
      </c>
      <c r="E50" s="34">
        <v>0</v>
      </c>
      <c r="F50" s="133">
        <f>PRODUCT(D50,E50)</f>
        <v>0</v>
      </c>
    </row>
    <row r="51" spans="1:10" ht="15" customHeight="1">
      <c r="C51" s="125"/>
      <c r="E51" s="43"/>
      <c r="F51" s="147"/>
    </row>
    <row r="52" spans="1:10" ht="15" customHeight="1">
      <c r="A52" s="99" t="s">
        <v>266</v>
      </c>
      <c r="B52" s="48"/>
      <c r="C52" s="521" t="s">
        <v>267</v>
      </c>
      <c r="D52" s="521"/>
      <c r="E52" s="521"/>
      <c r="F52" s="151"/>
      <c r="G52" s="141"/>
      <c r="H52" s="48"/>
      <c r="I52" s="48"/>
      <c r="J52" s="48"/>
    </row>
    <row r="53" spans="1:10">
      <c r="C53" s="120"/>
      <c r="D53" s="120"/>
      <c r="E53" s="44"/>
      <c r="F53" s="150"/>
    </row>
    <row r="54" spans="1:10">
      <c r="C54" s="125" t="s">
        <v>94</v>
      </c>
      <c r="D54" s="128">
        <v>28</v>
      </c>
      <c r="E54" s="34">
        <v>0</v>
      </c>
      <c r="F54" s="133">
        <f>PRODUCT(D54,E54)</f>
        <v>0</v>
      </c>
    </row>
    <row r="55" spans="1:10" ht="16.5" customHeight="1">
      <c r="C55" s="125"/>
      <c r="E55" s="43"/>
      <c r="F55" s="147"/>
    </row>
    <row r="56" spans="1:10" ht="39" customHeight="1">
      <c r="A56" s="98" t="s">
        <v>291</v>
      </c>
      <c r="C56" s="514" t="s">
        <v>308</v>
      </c>
      <c r="D56" s="514"/>
      <c r="E56" s="514"/>
      <c r="F56" s="150"/>
    </row>
    <row r="57" spans="1:10" ht="26.25" customHeight="1">
      <c r="C57" s="515" t="s">
        <v>292</v>
      </c>
      <c r="D57" s="515"/>
      <c r="E57" s="515"/>
      <c r="F57" s="150"/>
    </row>
    <row r="58" spans="1:10">
      <c r="C58" s="125" t="s">
        <v>265</v>
      </c>
      <c r="D58" s="128">
        <v>96</v>
      </c>
      <c r="E58" s="34">
        <v>0</v>
      </c>
      <c r="F58" s="133">
        <f>PRODUCT(D58,E58)</f>
        <v>0</v>
      </c>
    </row>
    <row r="59" spans="1:10" ht="16.5" customHeight="1">
      <c r="C59" s="125"/>
      <c r="E59" s="43"/>
      <c r="F59" s="147"/>
    </row>
    <row r="60" spans="1:10" ht="39.75" customHeight="1">
      <c r="A60" s="98" t="s">
        <v>291</v>
      </c>
      <c r="C60" s="514" t="s">
        <v>309</v>
      </c>
      <c r="D60" s="514"/>
      <c r="E60" s="514"/>
      <c r="F60" s="150"/>
    </row>
    <row r="61" spans="1:10" ht="26.25" customHeight="1">
      <c r="C61" s="515" t="s">
        <v>293</v>
      </c>
      <c r="D61" s="515"/>
      <c r="E61" s="515"/>
      <c r="F61" s="150"/>
    </row>
    <row r="62" spans="1:10">
      <c r="C62" s="125" t="s">
        <v>265</v>
      </c>
      <c r="D62" s="128">
        <v>71</v>
      </c>
      <c r="E62" s="34">
        <v>0</v>
      </c>
      <c r="F62" s="133">
        <f>PRODUCT(D62,E62)</f>
        <v>0</v>
      </c>
    </row>
    <row r="63" spans="1:10">
      <c r="A63" s="96"/>
      <c r="B63" s="1"/>
      <c r="C63" s="2"/>
      <c r="D63" s="3"/>
    </row>
    <row r="64" spans="1:10" ht="16.5" customHeight="1">
      <c r="A64" s="97" t="s">
        <v>167</v>
      </c>
      <c r="B64" s="26"/>
      <c r="C64" s="523" t="s">
        <v>164</v>
      </c>
      <c r="D64" s="523"/>
      <c r="E64" s="523"/>
      <c r="F64" s="144"/>
      <c r="G64" s="145"/>
      <c r="H64" s="1"/>
      <c r="I64" s="1"/>
      <c r="J64" s="1"/>
    </row>
    <row r="65" spans="1:6" ht="13.5" customHeight="1">
      <c r="C65" s="125"/>
      <c r="E65" s="43"/>
      <c r="F65" s="147"/>
    </row>
    <row r="66" spans="1:6" ht="39.75" customHeight="1">
      <c r="A66" s="98" t="s">
        <v>168</v>
      </c>
      <c r="C66" s="514" t="s">
        <v>311</v>
      </c>
      <c r="D66" s="514"/>
      <c r="E66" s="514"/>
      <c r="F66" s="146"/>
    </row>
    <row r="67" spans="1:6">
      <c r="C67" s="125" t="s">
        <v>58</v>
      </c>
      <c r="D67" s="128">
        <v>72</v>
      </c>
      <c r="E67" s="34">
        <v>0</v>
      </c>
      <c r="F67" s="133">
        <f>PRODUCT(D67,E67)</f>
        <v>0</v>
      </c>
    </row>
    <row r="68" spans="1:6" ht="16.5" customHeight="1">
      <c r="C68" s="125"/>
      <c r="E68" s="43"/>
      <c r="F68" s="147"/>
    </row>
    <row r="69" spans="1:6" ht="26.25" customHeight="1">
      <c r="A69" s="98" t="s">
        <v>165</v>
      </c>
      <c r="C69" s="514" t="s">
        <v>310</v>
      </c>
      <c r="D69" s="514"/>
      <c r="E69" s="514"/>
      <c r="F69" s="150"/>
    </row>
    <row r="70" spans="1:6">
      <c r="C70" s="515" t="s">
        <v>262</v>
      </c>
      <c r="D70" s="515"/>
      <c r="E70" s="515"/>
      <c r="F70" s="150"/>
    </row>
    <row r="71" spans="1:6">
      <c r="C71" s="125" t="s">
        <v>128</v>
      </c>
      <c r="D71" s="128">
        <v>220</v>
      </c>
      <c r="E71" s="34">
        <v>0</v>
      </c>
      <c r="F71" s="133">
        <f>PRODUCT(D71,E71)</f>
        <v>0</v>
      </c>
    </row>
    <row r="72" spans="1:6" ht="15" customHeight="1">
      <c r="C72" s="125"/>
      <c r="E72" s="43"/>
      <c r="F72" s="147"/>
    </row>
    <row r="73" spans="1:6" ht="27" customHeight="1">
      <c r="A73" s="98" t="s">
        <v>169</v>
      </c>
      <c r="C73" s="514" t="s">
        <v>170</v>
      </c>
      <c r="D73" s="514"/>
      <c r="E73" s="514"/>
      <c r="F73" s="150"/>
    </row>
    <row r="74" spans="1:6">
      <c r="C74" s="120"/>
      <c r="D74" s="120"/>
      <c r="E74" s="44"/>
      <c r="F74" s="150"/>
    </row>
    <row r="75" spans="1:6">
      <c r="C75" s="125" t="s">
        <v>94</v>
      </c>
      <c r="D75" s="128">
        <v>14.8</v>
      </c>
      <c r="E75" s="34">
        <v>0</v>
      </c>
      <c r="F75" s="133">
        <f>PRODUCT(D75,E75)</f>
        <v>0</v>
      </c>
    </row>
    <row r="76" spans="1:6" ht="15" customHeight="1">
      <c r="C76" s="125"/>
      <c r="E76" s="43"/>
      <c r="F76" s="147"/>
    </row>
    <row r="77" spans="1:6" ht="27" customHeight="1">
      <c r="A77" s="98" t="s">
        <v>269</v>
      </c>
      <c r="C77" s="514" t="s">
        <v>329</v>
      </c>
      <c r="D77" s="514"/>
      <c r="E77" s="514"/>
      <c r="F77" s="150"/>
    </row>
    <row r="78" spans="1:6">
      <c r="C78" s="120"/>
      <c r="D78" s="120"/>
      <c r="E78" s="44"/>
      <c r="F78" s="150"/>
    </row>
    <row r="79" spans="1:6">
      <c r="C79" s="125" t="s">
        <v>94</v>
      </c>
      <c r="D79" s="128">
        <v>33.5</v>
      </c>
      <c r="E79" s="34">
        <v>0</v>
      </c>
      <c r="F79" s="133">
        <f>PRODUCT(D79,E79)</f>
        <v>0</v>
      </c>
    </row>
    <row r="80" spans="1:6" ht="20.25" customHeight="1">
      <c r="A80" s="96"/>
      <c r="B80" s="1"/>
      <c r="C80" s="2"/>
      <c r="D80" s="3"/>
    </row>
    <row r="81" spans="1:10" ht="16.5" customHeight="1">
      <c r="A81" s="97" t="s">
        <v>166</v>
      </c>
      <c r="B81" s="26"/>
      <c r="C81" s="523" t="s">
        <v>171</v>
      </c>
      <c r="D81" s="523"/>
      <c r="E81" s="523"/>
      <c r="F81" s="144"/>
      <c r="G81" s="145"/>
      <c r="H81" s="1"/>
      <c r="I81" s="1"/>
      <c r="J81" s="1"/>
    </row>
    <row r="82" spans="1:10" ht="13.5" customHeight="1">
      <c r="C82" s="125"/>
      <c r="E82" s="43"/>
      <c r="F82" s="147"/>
    </row>
    <row r="83" spans="1:10" ht="51" customHeight="1">
      <c r="A83" s="98" t="s">
        <v>172</v>
      </c>
      <c r="C83" s="514" t="s">
        <v>312</v>
      </c>
      <c r="D83" s="514"/>
      <c r="E83" s="514"/>
      <c r="F83" s="146"/>
    </row>
    <row r="84" spans="1:10" ht="14.25" customHeight="1">
      <c r="A84" s="99"/>
      <c r="B84" s="48"/>
      <c r="C84" s="57" t="s">
        <v>58</v>
      </c>
      <c r="D84" s="129">
        <v>117.8</v>
      </c>
      <c r="E84" s="35">
        <v>0</v>
      </c>
      <c r="F84" s="133">
        <f>PRODUCT(D84,E84)</f>
        <v>0</v>
      </c>
      <c r="G84" s="141"/>
      <c r="H84" s="48"/>
      <c r="I84" s="48"/>
      <c r="J84" s="48"/>
    </row>
    <row r="85" spans="1:10" ht="13.5" customHeight="1">
      <c r="C85" s="125"/>
      <c r="E85" s="43"/>
      <c r="F85" s="147"/>
    </row>
    <row r="86" spans="1:10" ht="54" customHeight="1">
      <c r="A86" s="98" t="s">
        <v>268</v>
      </c>
      <c r="C86" s="514" t="s">
        <v>301</v>
      </c>
      <c r="D86" s="514"/>
      <c r="E86" s="514"/>
      <c r="F86" s="146"/>
    </row>
    <row r="87" spans="1:10" ht="14.25" customHeight="1">
      <c r="A87" s="99"/>
      <c r="B87" s="48"/>
      <c r="C87" s="57" t="s">
        <v>58</v>
      </c>
      <c r="D87" s="129">
        <v>81</v>
      </c>
      <c r="E87" s="35">
        <v>0</v>
      </c>
      <c r="F87" s="133">
        <f>PRODUCT(D87,E87)</f>
        <v>0</v>
      </c>
      <c r="G87" s="141"/>
      <c r="H87" s="48"/>
      <c r="I87" s="48"/>
      <c r="J87" s="48"/>
    </row>
    <row r="88" spans="1:10">
      <c r="A88" s="96"/>
      <c r="B88" s="1"/>
      <c r="C88" s="2"/>
      <c r="D88" s="3"/>
    </row>
    <row r="89" spans="1:10" ht="12.75" customHeight="1">
      <c r="A89" s="97" t="s">
        <v>173</v>
      </c>
      <c r="B89" s="59"/>
      <c r="C89" s="59" t="s">
        <v>174</v>
      </c>
      <c r="D89" s="59"/>
      <c r="E89" s="59"/>
      <c r="F89" s="152"/>
      <c r="G89" s="153"/>
      <c r="H89" s="154"/>
      <c r="I89" s="154"/>
      <c r="J89" s="154"/>
    </row>
    <row r="90" spans="1:10">
      <c r="A90" s="96"/>
      <c r="B90" s="1"/>
      <c r="C90" s="2"/>
      <c r="D90" s="3"/>
    </row>
    <row r="91" spans="1:10" ht="12.75" customHeight="1">
      <c r="A91" s="97" t="s">
        <v>175</v>
      </c>
      <c r="B91" s="59"/>
      <c r="C91" s="59" t="s">
        <v>176</v>
      </c>
      <c r="D91" s="59"/>
      <c r="E91" s="59"/>
      <c r="F91" s="152"/>
      <c r="G91" s="153"/>
      <c r="H91" s="154"/>
      <c r="I91" s="154"/>
      <c r="J91" s="154"/>
    </row>
    <row r="92" spans="1:10" ht="13.5" customHeight="1">
      <c r="C92" s="125"/>
      <c r="E92" s="43"/>
      <c r="F92" s="147"/>
    </row>
    <row r="93" spans="1:10" ht="36" customHeight="1">
      <c r="A93" s="98" t="s">
        <v>177</v>
      </c>
      <c r="C93" s="514"/>
      <c r="D93" s="514"/>
      <c r="E93" s="514"/>
      <c r="F93" s="150"/>
    </row>
    <row r="94" spans="1:10">
      <c r="C94" s="120"/>
      <c r="D94" s="120"/>
      <c r="E94" s="44"/>
      <c r="F94" s="150"/>
    </row>
    <row r="95" spans="1:10">
      <c r="A95" s="96"/>
      <c r="B95" s="1"/>
      <c r="C95" s="2"/>
      <c r="D95" s="3"/>
    </row>
    <row r="96" spans="1:10" ht="12.75" customHeight="1">
      <c r="A96" s="97" t="s">
        <v>178</v>
      </c>
      <c r="B96" s="59"/>
      <c r="C96" s="59" t="s">
        <v>179</v>
      </c>
      <c r="D96" s="59"/>
      <c r="E96" s="59"/>
      <c r="F96" s="152"/>
      <c r="G96" s="153"/>
      <c r="H96" s="154"/>
      <c r="I96" s="154"/>
      <c r="J96" s="154"/>
    </row>
    <row r="98" spans="1:10" ht="120" customHeight="1">
      <c r="A98" s="98" t="s">
        <v>181</v>
      </c>
      <c r="B98" s="6"/>
      <c r="C98" s="514" t="s">
        <v>333</v>
      </c>
      <c r="D98" s="514"/>
      <c r="E98" s="514"/>
      <c r="F98" s="155"/>
    </row>
    <row r="99" spans="1:10" ht="12" customHeight="1">
      <c r="C99" s="515" t="s">
        <v>109</v>
      </c>
      <c r="D99" s="515"/>
      <c r="E99" s="515"/>
    </row>
    <row r="100" spans="1:10" ht="14.25">
      <c r="C100" s="125" t="s">
        <v>139</v>
      </c>
      <c r="D100" s="128">
        <v>60</v>
      </c>
      <c r="E100" s="34">
        <v>0</v>
      </c>
      <c r="F100" s="133">
        <f>PRODUCT(D100,E100)</f>
        <v>0</v>
      </c>
    </row>
    <row r="101" spans="1:10" ht="101.25" customHeight="1">
      <c r="A101" s="98" t="s">
        <v>330</v>
      </c>
      <c r="B101" s="6"/>
      <c r="C101" s="514" t="s">
        <v>335</v>
      </c>
      <c r="D101" s="514"/>
      <c r="E101" s="514"/>
      <c r="F101" s="155"/>
    </row>
    <row r="102" spans="1:10" ht="12" customHeight="1">
      <c r="C102" s="515" t="s">
        <v>109</v>
      </c>
      <c r="D102" s="515"/>
      <c r="E102" s="515"/>
    </row>
    <row r="103" spans="1:10" ht="14.25">
      <c r="C103" s="125" t="s">
        <v>4</v>
      </c>
      <c r="D103" s="128">
        <v>170</v>
      </c>
      <c r="E103" s="34">
        <v>0</v>
      </c>
      <c r="F103" s="133">
        <f>PRODUCT(D103,E103)</f>
        <v>0</v>
      </c>
    </row>
    <row r="105" spans="1:10" ht="115.5" customHeight="1">
      <c r="A105" s="98" t="s">
        <v>334</v>
      </c>
      <c r="B105" s="6"/>
      <c r="C105" s="514" t="s">
        <v>332</v>
      </c>
      <c r="D105" s="514"/>
      <c r="E105" s="514"/>
      <c r="F105" s="155"/>
    </row>
    <row r="106" spans="1:10" ht="12" customHeight="1">
      <c r="C106" s="515" t="s">
        <v>109</v>
      </c>
      <c r="D106" s="515"/>
      <c r="E106" s="515"/>
    </row>
    <row r="107" spans="1:10">
      <c r="C107" s="125" t="s">
        <v>303</v>
      </c>
      <c r="D107" s="128">
        <v>1</v>
      </c>
      <c r="E107" s="34">
        <v>0</v>
      </c>
      <c r="F107" s="133">
        <f>PRODUCT(D107,E107)</f>
        <v>0</v>
      </c>
    </row>
    <row r="108" spans="1:10" ht="9" customHeight="1">
      <c r="A108" s="100"/>
      <c r="B108" s="53"/>
      <c r="C108" s="526"/>
      <c r="D108" s="526"/>
      <c r="E108" s="54"/>
      <c r="F108" s="156"/>
      <c r="G108" s="157"/>
      <c r="H108" s="53"/>
      <c r="I108" s="53"/>
      <c r="J108" s="53"/>
    </row>
    <row r="109" spans="1:10" ht="51" customHeight="1">
      <c r="A109" s="98" t="s">
        <v>182</v>
      </c>
      <c r="C109" s="531" t="s">
        <v>347</v>
      </c>
      <c r="D109" s="531"/>
      <c r="E109" s="531"/>
      <c r="F109" s="155"/>
    </row>
    <row r="110" spans="1:10">
      <c r="C110" s="520" t="s">
        <v>348</v>
      </c>
      <c r="D110" s="520"/>
      <c r="E110" s="520"/>
    </row>
    <row r="111" spans="1:10" ht="14.25" customHeight="1">
      <c r="C111" s="125" t="s">
        <v>57</v>
      </c>
      <c r="D111" s="128">
        <v>128</v>
      </c>
      <c r="E111" s="35">
        <v>0</v>
      </c>
      <c r="F111" s="133">
        <f>PRODUCT(D111,E111)</f>
        <v>0</v>
      </c>
    </row>
    <row r="112" spans="1:10" ht="19.5" customHeight="1">
      <c r="A112" s="100"/>
      <c r="B112" s="53"/>
      <c r="C112" s="526"/>
      <c r="D112" s="526"/>
      <c r="E112" s="54"/>
      <c r="F112" s="156"/>
      <c r="G112" s="157"/>
      <c r="H112" s="53"/>
      <c r="I112" s="53"/>
      <c r="J112" s="53"/>
    </row>
    <row r="113" spans="1:6" ht="39" customHeight="1">
      <c r="A113" s="98" t="s">
        <v>182</v>
      </c>
      <c r="C113" s="531" t="s">
        <v>331</v>
      </c>
      <c r="D113" s="531"/>
      <c r="E113" s="531"/>
      <c r="F113" s="155"/>
    </row>
    <row r="114" spans="1:6">
      <c r="C114" s="520" t="s">
        <v>270</v>
      </c>
      <c r="D114" s="520"/>
      <c r="E114" s="520"/>
    </row>
    <row r="115" spans="1:6" ht="14.25" customHeight="1">
      <c r="C115" s="125" t="s">
        <v>57</v>
      </c>
      <c r="D115" s="128">
        <v>60</v>
      </c>
      <c r="E115" s="35">
        <v>0</v>
      </c>
      <c r="F115" s="133">
        <f>PRODUCT(D115,E115)</f>
        <v>0</v>
      </c>
    </row>
    <row r="116" spans="1:6" ht="32.25" customHeight="1">
      <c r="C116" s="125"/>
      <c r="F116" s="147"/>
    </row>
    <row r="117" spans="1:6" ht="25.5" customHeight="1">
      <c r="A117" s="98" t="s">
        <v>185</v>
      </c>
      <c r="C117" s="514" t="s">
        <v>180</v>
      </c>
      <c r="D117" s="514"/>
      <c r="E117" s="514"/>
      <c r="F117" s="146"/>
    </row>
    <row r="118" spans="1:6" ht="10.5" customHeight="1">
      <c r="C118" s="120"/>
      <c r="D118" s="120"/>
      <c r="E118" s="120">
        <v>0</v>
      </c>
      <c r="F118" s="146"/>
    </row>
    <row r="119" spans="1:6" ht="10.5" customHeight="1">
      <c r="C119" s="125" t="s">
        <v>80</v>
      </c>
      <c r="D119" s="128">
        <v>192</v>
      </c>
      <c r="E119" s="34">
        <v>0</v>
      </c>
      <c r="F119" s="133">
        <f>PRODUCT(D119,E119)</f>
        <v>0</v>
      </c>
    </row>
    <row r="120" spans="1:6" ht="12" customHeight="1">
      <c r="C120" s="125"/>
      <c r="F120" s="147"/>
    </row>
    <row r="121" spans="1:6" ht="25.5" customHeight="1">
      <c r="A121" s="98" t="s">
        <v>183</v>
      </c>
      <c r="C121" s="514" t="s">
        <v>184</v>
      </c>
      <c r="D121" s="514"/>
      <c r="E121" s="514"/>
      <c r="F121" s="146"/>
    </row>
    <row r="122" spans="1:6" ht="10.5" customHeight="1">
      <c r="C122" s="120"/>
      <c r="D122" s="120"/>
      <c r="E122" s="120"/>
      <c r="F122" s="146"/>
    </row>
    <row r="123" spans="1:6" ht="10.5" customHeight="1">
      <c r="C123" s="125" t="s">
        <v>57</v>
      </c>
      <c r="D123" s="128">
        <v>220</v>
      </c>
      <c r="E123" s="34">
        <v>0</v>
      </c>
      <c r="F123" s="133">
        <f>PRODUCT(D123,E123)</f>
        <v>0</v>
      </c>
    </row>
    <row r="124" spans="1:6" ht="12" customHeight="1">
      <c r="C124" s="125"/>
      <c r="F124" s="147"/>
    </row>
    <row r="125" spans="1:6" ht="25.5" customHeight="1">
      <c r="A125" s="99" t="s">
        <v>186</v>
      </c>
      <c r="B125" s="48"/>
      <c r="C125" s="521" t="s">
        <v>302</v>
      </c>
      <c r="D125" s="521"/>
      <c r="E125" s="521"/>
      <c r="F125" s="146"/>
    </row>
    <row r="126" spans="1:6" ht="10.5" customHeight="1">
      <c r="A126" s="99"/>
      <c r="B126" s="48"/>
      <c r="C126" s="126"/>
      <c r="D126" s="126"/>
      <c r="E126" s="126"/>
      <c r="F126" s="146"/>
    </row>
    <row r="127" spans="1:6" ht="10.5" customHeight="1">
      <c r="A127" s="99"/>
      <c r="B127" s="48"/>
      <c r="C127" s="57" t="s">
        <v>303</v>
      </c>
      <c r="D127" s="129">
        <v>1</v>
      </c>
      <c r="E127" s="35">
        <v>0</v>
      </c>
      <c r="F127" s="133">
        <f>PRODUCT(D127,E127)</f>
        <v>0</v>
      </c>
    </row>
    <row r="128" spans="1:6" ht="12" customHeight="1">
      <c r="A128" s="99"/>
      <c r="B128" s="48"/>
      <c r="C128" s="57"/>
      <c r="D128" s="58"/>
      <c r="E128" s="35"/>
      <c r="F128" s="147"/>
    </row>
    <row r="129" spans="1:10" ht="25.5" customHeight="1">
      <c r="A129" s="99" t="s">
        <v>187</v>
      </c>
      <c r="B129" s="48"/>
      <c r="C129" s="521" t="s">
        <v>188</v>
      </c>
      <c r="D129" s="521"/>
      <c r="E129" s="521"/>
      <c r="F129" s="146"/>
    </row>
    <row r="130" spans="1:10" ht="10.5" customHeight="1">
      <c r="C130" s="120"/>
      <c r="D130" s="120"/>
      <c r="E130" s="120"/>
      <c r="F130" s="146"/>
    </row>
    <row r="131" spans="1:10" ht="10.5" customHeight="1">
      <c r="C131" s="125" t="s">
        <v>65</v>
      </c>
      <c r="D131" s="128">
        <v>18</v>
      </c>
      <c r="E131" s="34">
        <v>0</v>
      </c>
      <c r="F131" s="133">
        <f>PRODUCT(D131,E131)</f>
        <v>0</v>
      </c>
    </row>
    <row r="132" spans="1:10">
      <c r="A132" s="96"/>
      <c r="B132" s="1"/>
      <c r="C132" s="2"/>
      <c r="D132" s="3"/>
    </row>
    <row r="133" spans="1:10" ht="12.75" customHeight="1">
      <c r="A133" s="97" t="s">
        <v>178</v>
      </c>
      <c r="B133" s="59"/>
      <c r="C133" s="59" t="s">
        <v>179</v>
      </c>
      <c r="D133" s="59"/>
      <c r="E133" s="59"/>
      <c r="F133" s="152"/>
      <c r="G133" s="153"/>
      <c r="H133" s="154"/>
      <c r="I133" s="154"/>
      <c r="J133" s="154"/>
    </row>
    <row r="134" spans="1:10">
      <c r="B134" s="47"/>
      <c r="E134" s="43"/>
      <c r="F134" s="147"/>
      <c r="G134" s="148"/>
    </row>
    <row r="135" spans="1:10" ht="39.75" customHeight="1">
      <c r="A135" s="98" t="s">
        <v>189</v>
      </c>
      <c r="B135" s="47"/>
      <c r="C135" s="522" t="s">
        <v>124</v>
      </c>
      <c r="D135" s="514"/>
      <c r="E135" s="514"/>
      <c r="F135" s="158"/>
      <c r="G135" s="148"/>
    </row>
    <row r="136" spans="1:10">
      <c r="B136" s="47"/>
      <c r="E136" s="43"/>
      <c r="F136" s="147"/>
      <c r="G136" s="148"/>
    </row>
    <row r="137" spans="1:10">
      <c r="B137" s="47"/>
      <c r="C137" s="125" t="s">
        <v>153</v>
      </c>
      <c r="D137" s="128">
        <v>1</v>
      </c>
      <c r="E137" s="43">
        <v>0</v>
      </c>
      <c r="F137" s="133">
        <f>PRODUCT(D137,E137)</f>
        <v>0</v>
      </c>
      <c r="G137" s="148"/>
    </row>
    <row r="138" spans="1:10">
      <c r="B138" s="47"/>
      <c r="C138" s="125"/>
      <c r="E138" s="43"/>
      <c r="F138" s="147"/>
      <c r="G138" s="148"/>
    </row>
    <row r="139" spans="1:10" ht="25.5" customHeight="1">
      <c r="A139" s="98" t="s">
        <v>125</v>
      </c>
      <c r="B139" s="47"/>
      <c r="C139" s="515" t="s">
        <v>190</v>
      </c>
      <c r="D139" s="515"/>
      <c r="E139" s="515"/>
      <c r="F139" s="147"/>
      <c r="G139" s="148"/>
    </row>
    <row r="140" spans="1:10">
      <c r="B140" s="47"/>
      <c r="C140" s="125"/>
      <c r="E140" s="43"/>
      <c r="F140" s="147"/>
      <c r="G140" s="148"/>
    </row>
    <row r="141" spans="1:10">
      <c r="B141" s="47"/>
      <c r="C141" s="125" t="s">
        <v>3</v>
      </c>
      <c r="D141" s="128">
        <v>1</v>
      </c>
      <c r="E141" s="43">
        <v>0</v>
      </c>
      <c r="F141" s="133">
        <f>PRODUCT(D141,E141)</f>
        <v>0</v>
      </c>
      <c r="G141" s="148"/>
    </row>
    <row r="142" spans="1:10">
      <c r="A142" s="96"/>
      <c r="B142" s="1"/>
      <c r="C142" s="2"/>
      <c r="D142" s="3"/>
    </row>
    <row r="143" spans="1:10" ht="12.75" customHeight="1">
      <c r="A143" s="97" t="s">
        <v>191</v>
      </c>
      <c r="B143" s="59"/>
      <c r="C143" s="59" t="s">
        <v>192</v>
      </c>
      <c r="D143" s="59"/>
      <c r="E143" s="59"/>
      <c r="F143" s="152"/>
      <c r="G143" s="153"/>
      <c r="H143" s="154"/>
      <c r="I143" s="154"/>
      <c r="J143" s="154"/>
    </row>
    <row r="144" spans="1:10">
      <c r="B144" s="47"/>
      <c r="E144" s="43"/>
      <c r="F144" s="147"/>
      <c r="G144" s="148"/>
    </row>
    <row r="145" spans="1:10" ht="16.5" customHeight="1">
      <c r="A145" s="98" t="s">
        <v>193</v>
      </c>
      <c r="B145" s="47"/>
      <c r="C145" s="522" t="s">
        <v>207</v>
      </c>
      <c r="D145" s="514"/>
      <c r="E145" s="514"/>
      <c r="F145" s="158"/>
      <c r="G145" s="148"/>
    </row>
    <row r="146" spans="1:10">
      <c r="B146" s="47"/>
      <c r="E146" s="43"/>
      <c r="F146" s="147"/>
      <c r="G146" s="148"/>
    </row>
    <row r="147" spans="1:10">
      <c r="B147" s="47"/>
      <c r="C147" s="125" t="s">
        <v>153</v>
      </c>
      <c r="D147" s="128">
        <v>1</v>
      </c>
      <c r="E147" s="43">
        <v>0</v>
      </c>
      <c r="F147" s="133">
        <f>PRODUCT(D147,E147)</f>
        <v>0</v>
      </c>
      <c r="G147" s="148"/>
    </row>
    <row r="148" spans="1:10">
      <c r="B148" s="47"/>
      <c r="E148" s="43"/>
      <c r="F148" s="147"/>
      <c r="G148" s="148"/>
    </row>
    <row r="149" spans="1:10" ht="27.75" customHeight="1">
      <c r="A149" s="98" t="s">
        <v>194</v>
      </c>
      <c r="B149" s="47"/>
      <c r="C149" s="522" t="s">
        <v>195</v>
      </c>
      <c r="D149" s="514"/>
      <c r="E149" s="514"/>
      <c r="F149" s="158"/>
      <c r="G149" s="148"/>
    </row>
    <row r="150" spans="1:10">
      <c r="B150" s="47"/>
      <c r="E150" s="43"/>
      <c r="F150" s="147"/>
      <c r="G150" s="148"/>
    </row>
    <row r="151" spans="1:10">
      <c r="B151" s="47"/>
      <c r="C151" s="125" t="s">
        <v>196</v>
      </c>
      <c r="D151" s="128">
        <v>1</v>
      </c>
      <c r="E151" s="43">
        <v>0</v>
      </c>
      <c r="F151" s="133">
        <f>PRODUCT(D151,E151)</f>
        <v>0</v>
      </c>
      <c r="G151" s="148"/>
    </row>
    <row r="152" spans="1:10">
      <c r="A152" s="101"/>
      <c r="B152" s="18"/>
      <c r="C152" s="19"/>
      <c r="D152" s="20"/>
      <c r="E152" s="37"/>
      <c r="F152" s="159"/>
    </row>
    <row r="153" spans="1:10" ht="13.5" thickBot="1">
      <c r="A153" s="102"/>
      <c r="B153" s="21"/>
      <c r="C153" s="524" t="s">
        <v>2</v>
      </c>
      <c r="D153" s="525"/>
      <c r="E153" s="38"/>
      <c r="F153" s="135">
        <f>SUM(F4:F152)</f>
        <v>0</v>
      </c>
    </row>
    <row r="154" spans="1:10" ht="13.5" thickTop="1"/>
    <row r="156" spans="1:10" ht="12.75" customHeight="1">
      <c r="A156" s="95" t="s">
        <v>17</v>
      </c>
      <c r="B156" s="31"/>
      <c r="C156" s="518" t="s">
        <v>197</v>
      </c>
      <c r="D156" s="519"/>
      <c r="E156" s="33"/>
      <c r="F156" s="140"/>
      <c r="G156" s="160"/>
      <c r="H156" s="26"/>
      <c r="I156" s="26"/>
      <c r="J156" s="26"/>
    </row>
    <row r="157" spans="1:10">
      <c r="A157" s="96"/>
      <c r="B157" s="1"/>
      <c r="C157" s="2"/>
      <c r="D157" s="3"/>
    </row>
    <row r="158" spans="1:10">
      <c r="A158" s="97" t="s">
        <v>99</v>
      </c>
      <c r="B158" s="26"/>
      <c r="C158" s="516" t="s">
        <v>100</v>
      </c>
      <c r="D158" s="517"/>
      <c r="E158" s="35"/>
      <c r="F158" s="144"/>
      <c r="G158" s="145"/>
      <c r="H158" s="1"/>
      <c r="I158" s="1"/>
      <c r="J158" s="1"/>
    </row>
    <row r="159" spans="1:10">
      <c r="C159" s="125"/>
      <c r="F159" s="149"/>
    </row>
    <row r="160" spans="1:10" ht="36" customHeight="1">
      <c r="A160" s="98" t="s">
        <v>198</v>
      </c>
      <c r="C160" s="532" t="s">
        <v>271</v>
      </c>
      <c r="D160" s="532"/>
      <c r="E160" s="39"/>
      <c r="F160" s="155"/>
    </row>
    <row r="161" spans="1:10" ht="12" customHeight="1">
      <c r="C161" s="520"/>
      <c r="D161" s="520"/>
      <c r="E161" s="520"/>
    </row>
    <row r="162" spans="1:10" ht="14.25">
      <c r="C162" s="125" t="s">
        <v>69</v>
      </c>
      <c r="D162" s="128">
        <v>16.5</v>
      </c>
      <c r="E162" s="34">
        <v>0</v>
      </c>
      <c r="F162" s="133">
        <f>PRODUCT(D162,E162)</f>
        <v>0</v>
      </c>
    </row>
    <row r="163" spans="1:10">
      <c r="A163" s="97"/>
      <c r="B163" s="26"/>
      <c r="C163" s="121"/>
      <c r="D163" s="122"/>
      <c r="E163" s="35"/>
      <c r="F163" s="144"/>
      <c r="G163" s="145"/>
      <c r="H163" s="1"/>
      <c r="I163" s="1"/>
      <c r="J163" s="1"/>
    </row>
    <row r="164" spans="1:10">
      <c r="E164" s="43"/>
      <c r="F164" s="161"/>
    </row>
    <row r="165" spans="1:10" ht="49.5" customHeight="1">
      <c r="A165" s="98" t="s">
        <v>199</v>
      </c>
      <c r="B165" s="127" t="s">
        <v>34</v>
      </c>
      <c r="C165" s="514" t="s">
        <v>294</v>
      </c>
      <c r="D165" s="514"/>
      <c r="E165" s="514"/>
      <c r="F165" s="150"/>
      <c r="G165" s="162"/>
      <c r="H165" s="26"/>
      <c r="I165" s="26"/>
      <c r="J165" s="26"/>
    </row>
    <row r="166" spans="1:10" ht="28.5" customHeight="1">
      <c r="C166" s="520" t="s">
        <v>295</v>
      </c>
      <c r="D166" s="520"/>
      <c r="E166" s="43"/>
      <c r="F166" s="161"/>
      <c r="H166" s="1"/>
      <c r="I166" s="1"/>
      <c r="J166" s="1"/>
    </row>
    <row r="167" spans="1:10" ht="14.25">
      <c r="C167" s="125" t="s">
        <v>140</v>
      </c>
      <c r="D167" s="128">
        <v>191</v>
      </c>
      <c r="E167" s="43">
        <v>0</v>
      </c>
      <c r="F167" s="133">
        <f>PRODUCT(D167,E167)</f>
        <v>0</v>
      </c>
    </row>
    <row r="168" spans="1:10">
      <c r="C168" s="125"/>
      <c r="F168" s="149"/>
    </row>
    <row r="169" spans="1:10" ht="56.25" customHeight="1">
      <c r="A169" s="99" t="s">
        <v>200</v>
      </c>
      <c r="B169" s="48"/>
      <c r="C169" s="528" t="s">
        <v>313</v>
      </c>
      <c r="D169" s="528"/>
      <c r="E169" s="62"/>
      <c r="F169" s="163"/>
      <c r="G169" s="141"/>
      <c r="H169" s="48"/>
      <c r="I169" s="48"/>
      <c r="J169" s="48"/>
    </row>
    <row r="170" spans="1:10" ht="101.25" customHeight="1">
      <c r="C170" s="520" t="s">
        <v>338</v>
      </c>
      <c r="D170" s="520"/>
      <c r="E170" s="520"/>
    </row>
    <row r="171" spans="1:10" ht="14.25">
      <c r="C171" s="125" t="s">
        <v>69</v>
      </c>
      <c r="D171" s="128">
        <v>557.54999999999995</v>
      </c>
      <c r="E171" s="34">
        <v>0</v>
      </c>
      <c r="F171" s="133">
        <f>PRODUCT(D171,E171)</f>
        <v>0</v>
      </c>
    </row>
    <row r="172" spans="1:10">
      <c r="A172" s="96"/>
      <c r="B172" s="1"/>
      <c r="C172" s="2"/>
      <c r="D172" s="3"/>
    </row>
    <row r="173" spans="1:10">
      <c r="A173" s="97" t="s">
        <v>110</v>
      </c>
      <c r="B173" s="26"/>
      <c r="C173" s="516" t="s">
        <v>111</v>
      </c>
      <c r="D173" s="517"/>
      <c r="E173" s="35"/>
      <c r="F173" s="144"/>
      <c r="G173" s="145"/>
      <c r="H173" s="1"/>
      <c r="I173" s="1"/>
      <c r="J173" s="1"/>
    </row>
    <row r="175" spans="1:10" ht="14.25" customHeight="1">
      <c r="A175" s="98" t="s">
        <v>112</v>
      </c>
      <c r="B175" s="127" t="s">
        <v>34</v>
      </c>
      <c r="C175" s="514" t="s">
        <v>272</v>
      </c>
      <c r="D175" s="514"/>
      <c r="E175" s="514"/>
      <c r="F175" s="146"/>
      <c r="G175" s="162"/>
      <c r="H175" s="127"/>
      <c r="I175" s="127"/>
      <c r="J175" s="127"/>
    </row>
    <row r="176" spans="1:10" ht="12.75" customHeight="1">
      <c r="C176" s="515" t="s">
        <v>108</v>
      </c>
      <c r="D176" s="515"/>
      <c r="E176" s="515"/>
    </row>
    <row r="177" spans="1:10" ht="14.25">
      <c r="C177" s="125" t="s">
        <v>81</v>
      </c>
      <c r="D177" s="128">
        <v>50.4</v>
      </c>
      <c r="E177" s="34">
        <v>0</v>
      </c>
      <c r="F177" s="133">
        <f>PRODUCT(D177,E177)</f>
        <v>0</v>
      </c>
    </row>
    <row r="178" spans="1:10">
      <c r="A178" s="96"/>
      <c r="B178" s="1"/>
      <c r="C178" s="2"/>
      <c r="D178" s="3"/>
    </row>
    <row r="179" spans="1:10">
      <c r="A179" s="97" t="s">
        <v>201</v>
      </c>
      <c r="B179" s="26"/>
      <c r="C179" s="516" t="s">
        <v>202</v>
      </c>
      <c r="D179" s="517"/>
      <c r="E179" s="35"/>
      <c r="F179" s="144"/>
      <c r="G179" s="145"/>
      <c r="H179" s="1"/>
      <c r="I179" s="1"/>
      <c r="J179" s="1"/>
    </row>
    <row r="181" spans="1:10" ht="27.75" customHeight="1">
      <c r="A181" s="98" t="s">
        <v>203</v>
      </c>
      <c r="B181" s="127" t="s">
        <v>34</v>
      </c>
      <c r="C181" s="514" t="s">
        <v>273</v>
      </c>
      <c r="D181" s="514"/>
      <c r="E181" s="514"/>
      <c r="F181" s="146"/>
      <c r="G181" s="162"/>
      <c r="H181" s="127"/>
      <c r="I181" s="127"/>
      <c r="J181" s="127"/>
    </row>
    <row r="182" spans="1:10" ht="12.75" customHeight="1">
      <c r="C182" s="515" t="s">
        <v>108</v>
      </c>
      <c r="D182" s="515"/>
      <c r="E182" s="515"/>
    </row>
    <row r="183" spans="1:10" ht="14.25">
      <c r="C183" s="125" t="s">
        <v>81</v>
      </c>
      <c r="D183" s="128">
        <v>81</v>
      </c>
      <c r="E183" s="34">
        <v>0</v>
      </c>
      <c r="F183" s="133">
        <f>PRODUCT(D183,E183)</f>
        <v>0</v>
      </c>
    </row>
    <row r="185" spans="1:10">
      <c r="A185" s="96"/>
      <c r="B185" s="1"/>
      <c r="C185" s="2"/>
      <c r="D185" s="3"/>
    </row>
    <row r="186" spans="1:10">
      <c r="A186" s="97" t="s">
        <v>70</v>
      </c>
      <c r="B186" s="26"/>
      <c r="C186" s="516" t="s">
        <v>71</v>
      </c>
      <c r="D186" s="517"/>
      <c r="E186" s="35"/>
      <c r="F186" s="144"/>
      <c r="G186" s="145"/>
      <c r="H186" s="1"/>
      <c r="I186" s="1"/>
      <c r="J186" s="1"/>
    </row>
    <row r="187" spans="1:10">
      <c r="A187" s="103"/>
      <c r="B187" s="49"/>
      <c r="C187" s="50"/>
      <c r="D187" s="51"/>
      <c r="E187" s="52"/>
      <c r="F187" s="164"/>
      <c r="G187" s="160"/>
    </row>
    <row r="188" spans="1:10" ht="72.75" customHeight="1">
      <c r="A188" s="98" t="s">
        <v>129</v>
      </c>
      <c r="B188" s="127" t="s">
        <v>34</v>
      </c>
      <c r="C188" s="514" t="s">
        <v>346</v>
      </c>
      <c r="D188" s="514"/>
      <c r="E188" s="514"/>
      <c r="F188" s="150"/>
      <c r="G188" s="162"/>
      <c r="H188" s="26"/>
      <c r="I188" s="26"/>
      <c r="J188" s="26"/>
    </row>
    <row r="189" spans="1:10">
      <c r="C189" s="520" t="s">
        <v>345</v>
      </c>
      <c r="D189" s="520"/>
      <c r="E189" s="520"/>
      <c r="F189" s="161"/>
      <c r="H189" s="1"/>
      <c r="I189" s="1"/>
      <c r="J189" s="1"/>
    </row>
    <row r="190" spans="1:10" ht="14.25">
      <c r="C190" s="125" t="s">
        <v>344</v>
      </c>
      <c r="D190" s="128">
        <v>270</v>
      </c>
      <c r="E190" s="43">
        <v>0</v>
      </c>
      <c r="F190" s="133">
        <f>PRODUCT(D190,E190)</f>
        <v>0</v>
      </c>
    </row>
    <row r="191" spans="1:10">
      <c r="B191" s="24"/>
      <c r="C191" s="45"/>
      <c r="D191" s="46"/>
      <c r="E191" s="41"/>
      <c r="G191" s="165"/>
      <c r="H191" s="24"/>
      <c r="I191" s="24"/>
      <c r="J191" s="24"/>
    </row>
    <row r="192" spans="1:10">
      <c r="A192" s="96"/>
      <c r="B192" s="1"/>
      <c r="C192" s="2"/>
      <c r="D192" s="3"/>
    </row>
    <row r="193" spans="1:10">
      <c r="A193" s="97" t="s">
        <v>72</v>
      </c>
      <c r="B193" s="26"/>
      <c r="C193" s="516" t="s">
        <v>73</v>
      </c>
      <c r="D193" s="517"/>
      <c r="E193" s="35"/>
      <c r="F193" s="144"/>
      <c r="G193" s="145"/>
      <c r="H193" s="1"/>
      <c r="I193" s="1"/>
      <c r="J193" s="1"/>
    </row>
    <row r="195" spans="1:10" ht="15.6" customHeight="1">
      <c r="A195" s="98" t="s">
        <v>56</v>
      </c>
      <c r="C195" s="514" t="s">
        <v>204</v>
      </c>
      <c r="D195" s="514"/>
      <c r="E195" s="514"/>
      <c r="F195" s="155"/>
    </row>
    <row r="196" spans="1:10" ht="11.25" customHeight="1">
      <c r="C196" s="515"/>
      <c r="D196" s="515"/>
      <c r="E196" s="515"/>
    </row>
    <row r="197" spans="1:10">
      <c r="C197" s="125" t="s">
        <v>57</v>
      </c>
      <c r="D197" s="128">
        <v>168</v>
      </c>
      <c r="E197" s="34">
        <v>0</v>
      </c>
      <c r="F197" s="133">
        <f>PRODUCT(D197,E197)</f>
        <v>0</v>
      </c>
    </row>
    <row r="199" spans="1:10" ht="18" customHeight="1">
      <c r="A199" s="98" t="s">
        <v>205</v>
      </c>
      <c r="C199" s="514" t="s">
        <v>206</v>
      </c>
      <c r="D199" s="514"/>
      <c r="E199" s="514"/>
      <c r="F199" s="155"/>
    </row>
    <row r="201" spans="1:10">
      <c r="C201" s="125" t="s">
        <v>57</v>
      </c>
      <c r="D201" s="128">
        <v>168</v>
      </c>
      <c r="E201" s="34">
        <v>0</v>
      </c>
      <c r="F201" s="133">
        <f>PRODUCT(D201,E201)</f>
        <v>0</v>
      </c>
    </row>
    <row r="202" spans="1:10">
      <c r="C202" s="125"/>
      <c r="F202" s="149"/>
    </row>
    <row r="203" spans="1:10" ht="50.25" customHeight="1">
      <c r="A203" s="98" t="s">
        <v>298</v>
      </c>
      <c r="C203" s="514" t="s">
        <v>314</v>
      </c>
      <c r="D203" s="514"/>
      <c r="E203" s="514"/>
      <c r="F203" s="155"/>
    </row>
    <row r="205" spans="1:10">
      <c r="C205" s="125" t="s">
        <v>57</v>
      </c>
      <c r="D205" s="128">
        <v>354</v>
      </c>
      <c r="E205" s="34">
        <v>0</v>
      </c>
      <c r="F205" s="133">
        <f>PRODUCT(D205,E205)</f>
        <v>0</v>
      </c>
    </row>
    <row r="206" spans="1:10">
      <c r="C206" s="125"/>
      <c r="F206" s="149"/>
    </row>
    <row r="207" spans="1:10" ht="49.5" customHeight="1">
      <c r="A207" s="98" t="s">
        <v>299</v>
      </c>
      <c r="C207" s="514" t="s">
        <v>341</v>
      </c>
      <c r="D207" s="514"/>
      <c r="E207" s="514"/>
      <c r="F207" s="155"/>
    </row>
    <row r="209" spans="1:10">
      <c r="C209" s="125" t="s">
        <v>58</v>
      </c>
      <c r="D209" s="128">
        <v>25.5</v>
      </c>
      <c r="E209" s="34">
        <v>0</v>
      </c>
      <c r="F209" s="133">
        <f>PRODUCT(D209,E209)</f>
        <v>0</v>
      </c>
    </row>
    <row r="210" spans="1:10">
      <c r="C210" s="125"/>
      <c r="F210" s="149"/>
    </row>
    <row r="211" spans="1:10">
      <c r="A211" s="97" t="s">
        <v>120</v>
      </c>
      <c r="B211" s="26"/>
      <c r="C211" s="516" t="s">
        <v>121</v>
      </c>
      <c r="D211" s="517"/>
      <c r="E211" s="35"/>
      <c r="F211" s="144"/>
      <c r="G211" s="145"/>
      <c r="H211" s="1"/>
      <c r="I211" s="1"/>
      <c r="J211" s="1"/>
    </row>
    <row r="212" spans="1:10">
      <c r="A212" s="96"/>
      <c r="B212" s="1"/>
      <c r="C212" s="2"/>
      <c r="D212" s="3"/>
    </row>
    <row r="213" spans="1:10">
      <c r="A213" s="97" t="s">
        <v>113</v>
      </c>
      <c r="B213" s="26"/>
      <c r="C213" s="516" t="s">
        <v>114</v>
      </c>
      <c r="D213" s="517"/>
      <c r="E213" s="35"/>
      <c r="F213" s="144"/>
      <c r="G213" s="145"/>
      <c r="H213" s="1"/>
      <c r="I213" s="1"/>
      <c r="J213" s="1"/>
    </row>
    <row r="215" spans="1:10" ht="49.5" customHeight="1">
      <c r="A215" s="104" t="s">
        <v>339</v>
      </c>
      <c r="C215" s="514" t="s">
        <v>340</v>
      </c>
      <c r="D215" s="514"/>
      <c r="E215" s="514"/>
      <c r="F215" s="155"/>
    </row>
    <row r="217" spans="1:10">
      <c r="C217" s="125" t="s">
        <v>153</v>
      </c>
      <c r="D217" s="128">
        <v>18</v>
      </c>
      <c r="E217" s="34">
        <v>0</v>
      </c>
      <c r="F217" s="133">
        <f>PRODUCT(D217,E217)</f>
        <v>0</v>
      </c>
    </row>
    <row r="218" spans="1:10">
      <c r="A218" s="96"/>
      <c r="B218" s="1"/>
      <c r="C218" s="2"/>
      <c r="D218" s="3"/>
    </row>
    <row r="219" spans="1:10">
      <c r="A219" s="97" t="s">
        <v>92</v>
      </c>
      <c r="B219" s="26"/>
      <c r="C219" s="516" t="s">
        <v>93</v>
      </c>
      <c r="D219" s="517"/>
      <c r="E219" s="35"/>
      <c r="F219" s="144"/>
      <c r="G219" s="145"/>
      <c r="H219" s="1"/>
      <c r="I219" s="1"/>
      <c r="J219" s="1"/>
    </row>
    <row r="221" spans="1:10" ht="14.25" customHeight="1">
      <c r="A221" s="98" t="s">
        <v>208</v>
      </c>
      <c r="C221" s="514" t="s">
        <v>97</v>
      </c>
      <c r="D221" s="514"/>
      <c r="E221" s="514"/>
      <c r="F221" s="155"/>
    </row>
    <row r="223" spans="1:10">
      <c r="C223" s="125" t="s">
        <v>122</v>
      </c>
      <c r="D223" s="128">
        <v>749</v>
      </c>
      <c r="E223" s="34">
        <v>0</v>
      </c>
      <c r="F223" s="133">
        <f>PRODUCT(D223,E223)</f>
        <v>0</v>
      </c>
    </row>
    <row r="224" spans="1:10">
      <c r="A224" s="101"/>
      <c r="B224" s="18"/>
      <c r="C224" s="19"/>
      <c r="D224" s="20"/>
      <c r="E224" s="37"/>
      <c r="F224" s="159"/>
    </row>
    <row r="225" spans="1:10" ht="13.5" thickBot="1">
      <c r="A225" s="102"/>
      <c r="B225" s="21"/>
      <c r="C225" s="22" t="s">
        <v>35</v>
      </c>
      <c r="D225" s="23"/>
      <c r="E225" s="38"/>
      <c r="F225" s="135">
        <f>SUM(F157:F224)</f>
        <v>0</v>
      </c>
    </row>
    <row r="226" spans="1:10" ht="13.5" thickTop="1">
      <c r="A226" s="105"/>
      <c r="C226" s="4"/>
      <c r="D226" s="4"/>
      <c r="F226" s="34"/>
      <c r="G226" s="4"/>
    </row>
    <row r="227" spans="1:10">
      <c r="A227" s="95" t="s">
        <v>18</v>
      </c>
      <c r="B227" s="31"/>
      <c r="C227" s="518" t="s">
        <v>19</v>
      </c>
      <c r="D227" s="519"/>
      <c r="E227" s="33"/>
      <c r="F227" s="140"/>
      <c r="G227" s="160"/>
      <c r="H227" s="26"/>
      <c r="I227" s="26"/>
      <c r="J227" s="26"/>
    </row>
    <row r="228" spans="1:10">
      <c r="A228" s="105"/>
      <c r="C228" s="4"/>
      <c r="D228" s="4"/>
      <c r="F228" s="34"/>
      <c r="G228" s="4"/>
    </row>
    <row r="229" spans="1:10">
      <c r="A229" s="97" t="s">
        <v>74</v>
      </c>
      <c r="B229" s="26"/>
      <c r="C229" s="516" t="s">
        <v>75</v>
      </c>
      <c r="D229" s="517"/>
      <c r="E229" s="35"/>
      <c r="F229" s="144"/>
      <c r="G229" s="145"/>
      <c r="H229" s="1"/>
      <c r="I229" s="1"/>
      <c r="J229" s="1"/>
    </row>
    <row r="230" spans="1:10">
      <c r="A230" s="97"/>
      <c r="B230" s="26"/>
      <c r="C230" s="121"/>
      <c r="D230" s="122"/>
      <c r="E230" s="55"/>
      <c r="F230" s="166"/>
      <c r="G230" s="145"/>
      <c r="H230" s="26"/>
      <c r="I230" s="26"/>
      <c r="J230" s="26"/>
    </row>
    <row r="231" spans="1:10" ht="37.5" customHeight="1">
      <c r="A231" s="98" t="s">
        <v>209</v>
      </c>
      <c r="B231" s="6"/>
      <c r="C231" s="514" t="s">
        <v>343</v>
      </c>
      <c r="D231" s="514"/>
      <c r="E231" s="514"/>
      <c r="F231" s="167"/>
      <c r="G231" s="168"/>
    </row>
    <row r="232" spans="1:10" ht="13.5" customHeight="1">
      <c r="C232" s="520" t="s">
        <v>108</v>
      </c>
      <c r="D232" s="520"/>
      <c r="E232" s="43"/>
      <c r="F232" s="161"/>
      <c r="H232" s="1"/>
      <c r="I232" s="1"/>
      <c r="J232" s="1"/>
    </row>
    <row r="233" spans="1:10">
      <c r="B233" s="24"/>
      <c r="C233" s="60" t="s">
        <v>130</v>
      </c>
      <c r="D233" s="130">
        <v>50.4</v>
      </c>
      <c r="E233" s="34">
        <v>0</v>
      </c>
      <c r="F233" s="133">
        <f>PRODUCT(D233,E233)</f>
        <v>0</v>
      </c>
      <c r="G233" s="165"/>
      <c r="H233" s="1"/>
      <c r="I233" s="1"/>
      <c r="J233" s="1"/>
    </row>
    <row r="234" spans="1:10">
      <c r="A234" s="105"/>
      <c r="C234" s="4"/>
      <c r="D234" s="4"/>
      <c r="F234" s="34"/>
      <c r="G234" s="4"/>
    </row>
    <row r="235" spans="1:10" ht="25.5" customHeight="1">
      <c r="A235" s="97" t="s">
        <v>210</v>
      </c>
      <c r="B235" s="26"/>
      <c r="C235" s="516" t="s">
        <v>211</v>
      </c>
      <c r="D235" s="517"/>
      <c r="E235" s="35"/>
      <c r="F235" s="144"/>
      <c r="G235" s="145"/>
      <c r="H235" s="1"/>
      <c r="I235" s="1"/>
      <c r="J235" s="1"/>
    </row>
    <row r="236" spans="1:10">
      <c r="A236" s="105"/>
      <c r="C236" s="4"/>
      <c r="D236" s="4"/>
      <c r="F236" s="34"/>
      <c r="G236" s="4"/>
    </row>
    <row r="237" spans="1:10" ht="24" customHeight="1">
      <c r="A237" s="97" t="s">
        <v>76</v>
      </c>
      <c r="B237" s="26"/>
      <c r="C237" s="516" t="s">
        <v>77</v>
      </c>
      <c r="D237" s="517"/>
      <c r="E237" s="35"/>
      <c r="F237" s="144"/>
      <c r="G237" s="145"/>
      <c r="H237" s="1"/>
      <c r="I237" s="1"/>
      <c r="J237" s="1"/>
    </row>
    <row r="238" spans="1:10">
      <c r="C238" s="125"/>
      <c r="F238" s="149"/>
    </row>
    <row r="239" spans="1:10" ht="38.25" customHeight="1">
      <c r="A239" s="98" t="s">
        <v>212</v>
      </c>
      <c r="B239" s="6"/>
      <c r="C239" s="514" t="s">
        <v>213</v>
      </c>
      <c r="D239" s="514"/>
      <c r="E239" s="514"/>
      <c r="F239" s="155"/>
      <c r="G239" s="168"/>
      <c r="H239" s="6"/>
      <c r="I239" s="6"/>
      <c r="J239" s="6"/>
    </row>
    <row r="240" spans="1:10" ht="12.75" customHeight="1">
      <c r="C240" s="520"/>
      <c r="D240" s="520"/>
      <c r="E240" s="520"/>
    </row>
    <row r="242" spans="1:10" ht="14.25">
      <c r="C242" s="125" t="s">
        <v>1</v>
      </c>
      <c r="D242" s="128">
        <v>72</v>
      </c>
      <c r="E242" s="34">
        <v>0</v>
      </c>
      <c r="F242" s="133">
        <f>PRODUCT(D242,E242)</f>
        <v>0</v>
      </c>
    </row>
    <row r="243" spans="1:10">
      <c r="A243" s="105"/>
      <c r="C243" s="4"/>
      <c r="D243" s="4"/>
      <c r="F243" s="34"/>
      <c r="G243" s="4"/>
    </row>
    <row r="244" spans="1:10" ht="15" customHeight="1">
      <c r="A244" s="97" t="s">
        <v>214</v>
      </c>
      <c r="B244" s="26"/>
      <c r="C244" s="516" t="s">
        <v>215</v>
      </c>
      <c r="D244" s="517"/>
      <c r="E244" s="35"/>
      <c r="F244" s="144"/>
      <c r="G244" s="145"/>
      <c r="H244" s="1"/>
      <c r="I244" s="1"/>
      <c r="J244" s="1"/>
    </row>
    <row r="245" spans="1:10">
      <c r="A245" s="105"/>
      <c r="C245" s="4"/>
      <c r="D245" s="4"/>
      <c r="F245" s="34"/>
      <c r="G245" s="4"/>
    </row>
    <row r="246" spans="1:10">
      <c r="A246" s="97" t="s">
        <v>53</v>
      </c>
      <c r="B246" s="26"/>
      <c r="C246" s="516" t="s">
        <v>54</v>
      </c>
      <c r="D246" s="517"/>
      <c r="E246" s="35"/>
      <c r="F246" s="144"/>
      <c r="G246" s="145"/>
      <c r="H246" s="1"/>
      <c r="I246" s="1"/>
      <c r="J246" s="1"/>
    </row>
    <row r="247" spans="1:10" ht="13.5" customHeight="1">
      <c r="C247" s="125"/>
      <c r="F247" s="149"/>
      <c r="H247" s="6"/>
      <c r="I247" s="6"/>
      <c r="J247" s="6"/>
    </row>
    <row r="248" spans="1:10" ht="36" customHeight="1">
      <c r="A248" s="98" t="s">
        <v>217</v>
      </c>
      <c r="B248" s="6"/>
      <c r="C248" s="514" t="s">
        <v>216</v>
      </c>
      <c r="D248" s="514"/>
      <c r="E248" s="514"/>
      <c r="F248" s="155"/>
      <c r="G248" s="168"/>
      <c r="H248" s="6"/>
      <c r="I248" s="6"/>
      <c r="J248" s="6"/>
    </row>
    <row r="250" spans="1:10" ht="14.25">
      <c r="C250" s="125" t="s">
        <v>6</v>
      </c>
      <c r="D250" s="128">
        <v>43</v>
      </c>
      <c r="E250" s="34">
        <v>0</v>
      </c>
      <c r="F250" s="133">
        <f>PRODUCT(D250,E250)</f>
        <v>0</v>
      </c>
    </row>
    <row r="251" spans="1:10">
      <c r="A251" s="105"/>
      <c r="C251" s="4"/>
      <c r="D251" s="4"/>
      <c r="E251" s="43"/>
      <c r="F251" s="43"/>
      <c r="G251" s="4"/>
    </row>
    <row r="252" spans="1:10">
      <c r="A252" s="97" t="s">
        <v>131</v>
      </c>
      <c r="B252" s="26"/>
      <c r="C252" s="516" t="s">
        <v>132</v>
      </c>
      <c r="D252" s="517"/>
      <c r="E252" s="55"/>
      <c r="F252" s="166"/>
      <c r="G252" s="145"/>
    </row>
    <row r="253" spans="1:10">
      <c r="C253" s="125"/>
      <c r="F253" s="149"/>
    </row>
    <row r="254" spans="1:10" ht="16.5" customHeight="1">
      <c r="A254" s="97" t="s">
        <v>85</v>
      </c>
      <c r="B254" s="26"/>
      <c r="C254" s="516" t="s">
        <v>86</v>
      </c>
      <c r="D254" s="517"/>
      <c r="E254" s="35"/>
      <c r="F254" s="144"/>
      <c r="G254" s="145"/>
      <c r="H254" s="1"/>
      <c r="I254" s="1"/>
      <c r="J254" s="1"/>
    </row>
    <row r="255" spans="1:10">
      <c r="C255" s="125"/>
      <c r="D255" s="8"/>
      <c r="F255" s="149"/>
    </row>
    <row r="256" spans="1:10" ht="13.5" thickBot="1">
      <c r="A256" s="102"/>
      <c r="B256" s="29"/>
      <c r="C256" s="22" t="s">
        <v>21</v>
      </c>
      <c r="D256" s="30"/>
      <c r="E256" s="40"/>
      <c r="F256" s="136">
        <f>SUM(F230:F255)</f>
        <v>0</v>
      </c>
      <c r="G256" s="169"/>
      <c r="H256" s="18"/>
      <c r="I256" s="18"/>
      <c r="J256" s="18"/>
    </row>
    <row r="257" spans="1:10" ht="13.5" thickTop="1">
      <c r="A257" s="95" t="s">
        <v>22</v>
      </c>
      <c r="B257" s="31"/>
      <c r="C257" s="518" t="s">
        <v>7</v>
      </c>
      <c r="D257" s="519"/>
      <c r="E257" s="33"/>
      <c r="F257" s="140"/>
      <c r="G257" s="160"/>
      <c r="H257" s="26"/>
      <c r="I257" s="26"/>
      <c r="J257" s="26"/>
    </row>
    <row r="258" spans="1:10">
      <c r="A258" s="97"/>
      <c r="B258" s="26"/>
      <c r="C258" s="121"/>
      <c r="D258" s="122"/>
      <c r="E258" s="35"/>
      <c r="F258" s="144"/>
      <c r="G258" s="145"/>
      <c r="H258" s="1"/>
      <c r="I258" s="1"/>
      <c r="J258" s="1"/>
    </row>
    <row r="259" spans="1:10" ht="15" customHeight="1">
      <c r="A259" s="97" t="s">
        <v>83</v>
      </c>
      <c r="B259" s="26"/>
      <c r="C259" s="516" t="s">
        <v>84</v>
      </c>
      <c r="D259" s="517"/>
      <c r="E259" s="35"/>
      <c r="F259" s="144"/>
      <c r="G259" s="145"/>
      <c r="H259" s="1"/>
      <c r="I259" s="1"/>
      <c r="J259" s="1"/>
    </row>
    <row r="260" spans="1:10">
      <c r="A260" s="97"/>
      <c r="B260" s="26"/>
      <c r="C260" s="121"/>
      <c r="D260" s="122"/>
      <c r="E260" s="55"/>
      <c r="F260" s="166"/>
    </row>
    <row r="261" spans="1:10" ht="39.75" customHeight="1">
      <c r="A261" s="98" t="s">
        <v>218</v>
      </c>
      <c r="B261" s="6"/>
      <c r="C261" s="514" t="s">
        <v>274</v>
      </c>
      <c r="D261" s="514"/>
      <c r="E261" s="514"/>
      <c r="F261" s="167"/>
      <c r="H261" s="6"/>
      <c r="I261" s="6"/>
      <c r="J261" s="6"/>
    </row>
    <row r="262" spans="1:10" ht="15.75" customHeight="1">
      <c r="B262" s="6"/>
      <c r="C262" s="120"/>
      <c r="D262" s="120"/>
      <c r="E262" s="44"/>
      <c r="F262" s="167"/>
      <c r="H262" s="6"/>
      <c r="I262" s="6"/>
      <c r="J262" s="6"/>
    </row>
    <row r="263" spans="1:10">
      <c r="C263" s="125" t="s">
        <v>219</v>
      </c>
      <c r="D263" s="128">
        <v>12</v>
      </c>
      <c r="E263" s="34">
        <v>0</v>
      </c>
      <c r="F263" s="133">
        <f>PRODUCT(D263,E263)</f>
        <v>0</v>
      </c>
      <c r="G263" s="145"/>
    </row>
    <row r="264" spans="1:10">
      <c r="A264" s="97"/>
      <c r="B264" s="26"/>
      <c r="C264" s="121"/>
      <c r="D264" s="122"/>
      <c r="E264" s="35"/>
      <c r="F264" s="144"/>
      <c r="G264" s="145"/>
      <c r="H264" s="1"/>
      <c r="I264" s="1"/>
      <c r="J264" s="1"/>
    </row>
    <row r="265" spans="1:10" ht="15" customHeight="1">
      <c r="A265" s="97" t="s">
        <v>104</v>
      </c>
      <c r="B265" s="26"/>
      <c r="C265" s="516" t="s">
        <v>105</v>
      </c>
      <c r="D265" s="517"/>
      <c r="E265" s="35"/>
      <c r="F265" s="144"/>
      <c r="G265" s="145"/>
      <c r="H265" s="1"/>
      <c r="I265" s="1"/>
      <c r="J265" s="1"/>
    </row>
    <row r="266" spans="1:10" ht="15" customHeight="1">
      <c r="A266" s="105"/>
      <c r="C266" s="4"/>
      <c r="D266" s="4"/>
      <c r="F266" s="34"/>
      <c r="G266" s="4"/>
    </row>
    <row r="267" spans="1:10" ht="37.5" customHeight="1">
      <c r="A267" s="98" t="s">
        <v>236</v>
      </c>
      <c r="B267" s="6"/>
      <c r="C267" s="514" t="s">
        <v>237</v>
      </c>
      <c r="D267" s="514"/>
      <c r="E267" s="514"/>
      <c r="F267" s="155"/>
      <c r="G267" s="168"/>
      <c r="H267" s="6"/>
      <c r="I267" s="6"/>
      <c r="J267" s="6"/>
    </row>
    <row r="268" spans="1:10">
      <c r="C268" s="125" t="s">
        <v>65</v>
      </c>
      <c r="D268" s="128">
        <v>75</v>
      </c>
      <c r="E268" s="34">
        <v>0</v>
      </c>
      <c r="F268" s="133">
        <f>PRODUCT(D268,E268)</f>
        <v>0</v>
      </c>
    </row>
    <row r="269" spans="1:10" ht="15" customHeight="1">
      <c r="A269" s="105"/>
      <c r="C269" s="4"/>
      <c r="D269" s="4"/>
      <c r="F269" s="34"/>
      <c r="G269" s="4"/>
    </row>
    <row r="270" spans="1:10" ht="24.75" customHeight="1">
      <c r="A270" s="98" t="s">
        <v>236</v>
      </c>
      <c r="B270" s="6"/>
      <c r="C270" s="514" t="s">
        <v>275</v>
      </c>
      <c r="D270" s="514"/>
      <c r="E270" s="514"/>
      <c r="F270" s="155"/>
      <c r="G270" s="168"/>
      <c r="H270" s="6"/>
      <c r="I270" s="6"/>
      <c r="J270" s="6"/>
    </row>
    <row r="271" spans="1:10">
      <c r="C271" s="125" t="s">
        <v>65</v>
      </c>
      <c r="D271" s="128">
        <v>102</v>
      </c>
      <c r="E271" s="34">
        <v>0</v>
      </c>
      <c r="F271" s="133">
        <f>PRODUCT(D271,E271)</f>
        <v>0</v>
      </c>
    </row>
    <row r="272" spans="1:10" ht="15" customHeight="1">
      <c r="A272" s="105"/>
      <c r="C272" s="4"/>
      <c r="D272" s="4"/>
      <c r="F272" s="34"/>
      <c r="G272" s="4"/>
    </row>
    <row r="273" spans="1:10" ht="181.5" customHeight="1">
      <c r="A273" s="98" t="s">
        <v>289</v>
      </c>
      <c r="B273" s="6"/>
      <c r="C273" s="514" t="s">
        <v>296</v>
      </c>
      <c r="D273" s="514"/>
      <c r="E273" s="514"/>
      <c r="F273" s="155"/>
      <c r="G273" s="168"/>
      <c r="H273" s="6"/>
      <c r="I273" s="6"/>
      <c r="J273" s="6"/>
    </row>
    <row r="274" spans="1:10">
      <c r="C274" s="125" t="s">
        <v>65</v>
      </c>
      <c r="D274" s="128">
        <v>60</v>
      </c>
      <c r="E274" s="34">
        <v>0</v>
      </c>
      <c r="F274" s="133">
        <f>PRODUCT(D274,E274)</f>
        <v>0</v>
      </c>
    </row>
    <row r="275" spans="1:10">
      <c r="C275" s="125"/>
      <c r="F275" s="149"/>
      <c r="G275" s="143" t="s">
        <v>87</v>
      </c>
    </row>
    <row r="276" spans="1:10">
      <c r="A276" s="97" t="s">
        <v>82</v>
      </c>
      <c r="B276" s="26"/>
      <c r="C276" s="516" t="s">
        <v>88</v>
      </c>
      <c r="D276" s="517"/>
      <c r="E276" s="35"/>
      <c r="F276" s="144"/>
      <c r="G276" s="145"/>
      <c r="H276" s="1"/>
      <c r="I276" s="1"/>
      <c r="J276" s="1"/>
    </row>
    <row r="277" spans="1:10">
      <c r="A277" s="97"/>
      <c r="B277" s="26"/>
      <c r="C277" s="121"/>
      <c r="D277" s="122"/>
      <c r="E277" s="55"/>
      <c r="F277" s="166"/>
    </row>
    <row r="278" spans="1:10" ht="52.5" customHeight="1">
      <c r="A278" s="98" t="s">
        <v>220</v>
      </c>
      <c r="B278" s="6"/>
      <c r="C278" s="514" t="s">
        <v>290</v>
      </c>
      <c r="D278" s="514"/>
      <c r="E278" s="514"/>
      <c r="F278" s="167"/>
      <c r="H278" s="6"/>
      <c r="I278" s="6"/>
      <c r="J278" s="6"/>
    </row>
    <row r="279" spans="1:10" ht="15.75" customHeight="1">
      <c r="B279" s="6"/>
      <c r="C279" s="120"/>
      <c r="D279" s="120"/>
      <c r="E279" s="44"/>
      <c r="F279" s="167"/>
      <c r="H279" s="6"/>
      <c r="I279" s="6"/>
      <c r="J279" s="6"/>
    </row>
    <row r="280" spans="1:10">
      <c r="C280" s="125" t="s">
        <v>133</v>
      </c>
      <c r="D280" s="128">
        <v>4</v>
      </c>
      <c r="E280" s="34">
        <v>0</v>
      </c>
      <c r="F280" s="133">
        <f>PRODUCT(D280,E280)</f>
        <v>0</v>
      </c>
      <c r="G280" s="145"/>
    </row>
    <row r="281" spans="1:10">
      <c r="C281" s="125"/>
      <c r="D281" s="8"/>
      <c r="F281" s="149"/>
    </row>
    <row r="282" spans="1:10" ht="13.5" thickBot="1">
      <c r="A282" s="102"/>
      <c r="B282" s="21"/>
      <c r="C282" s="22" t="s">
        <v>8</v>
      </c>
      <c r="D282" s="23"/>
      <c r="E282" s="38"/>
      <c r="F282" s="135">
        <f>SUM(F258:F281)</f>
        <v>0</v>
      </c>
    </row>
    <row r="283" spans="1:10" ht="13.5" thickTop="1">
      <c r="A283" s="101"/>
      <c r="B283" s="18"/>
      <c r="C283" s="27"/>
      <c r="D283" s="28"/>
      <c r="E283" s="37"/>
      <c r="F283" s="170"/>
    </row>
    <row r="284" spans="1:10">
      <c r="A284" s="95" t="s">
        <v>24</v>
      </c>
      <c r="B284" s="31"/>
      <c r="C284" s="518" t="s">
        <v>25</v>
      </c>
      <c r="D284" s="519"/>
      <c r="E284" s="33"/>
      <c r="F284" s="140"/>
      <c r="G284" s="160"/>
      <c r="H284" s="26"/>
      <c r="I284" s="26"/>
      <c r="J284" s="26"/>
    </row>
    <row r="285" spans="1:10">
      <c r="A285" s="97" t="s">
        <v>55</v>
      </c>
      <c r="B285" s="26"/>
      <c r="C285" s="516" t="s">
        <v>119</v>
      </c>
      <c r="D285" s="517"/>
      <c r="E285" s="35"/>
      <c r="F285" s="144"/>
      <c r="G285" s="145"/>
      <c r="H285" s="1"/>
      <c r="I285" s="1"/>
      <c r="J285" s="1"/>
    </row>
    <row r="286" spans="1:10">
      <c r="A286" s="97"/>
      <c r="B286" s="26"/>
      <c r="C286" s="121"/>
      <c r="D286" s="122"/>
      <c r="E286" s="35"/>
      <c r="F286" s="144"/>
      <c r="G286" s="145"/>
      <c r="H286" s="1"/>
      <c r="I286" s="1"/>
      <c r="J286" s="1"/>
    </row>
    <row r="287" spans="1:10" ht="39.75" customHeight="1">
      <c r="A287" s="98" t="s">
        <v>221</v>
      </c>
      <c r="B287" s="6"/>
      <c r="C287" s="514" t="s">
        <v>315</v>
      </c>
      <c r="D287" s="514"/>
      <c r="E287" s="514"/>
      <c r="F287" s="155"/>
      <c r="G287" s="168"/>
      <c r="H287" s="6"/>
      <c r="I287" s="6"/>
      <c r="J287" s="6"/>
    </row>
    <row r="288" spans="1:10" ht="15" customHeight="1"/>
    <row r="289" spans="1:10" ht="14.25">
      <c r="C289" s="125" t="s">
        <v>1</v>
      </c>
      <c r="D289" s="128">
        <v>126</v>
      </c>
      <c r="E289" s="34">
        <v>0</v>
      </c>
      <c r="F289" s="133">
        <f>PRODUCT(D289,E289)</f>
        <v>0</v>
      </c>
    </row>
    <row r="290" spans="1:10">
      <c r="A290" s="97"/>
      <c r="B290" s="26"/>
      <c r="C290" s="121"/>
      <c r="D290" s="122"/>
      <c r="E290" s="35"/>
      <c r="F290" s="144"/>
      <c r="G290" s="145"/>
      <c r="H290" s="1"/>
      <c r="I290" s="1"/>
      <c r="J290" s="1"/>
    </row>
    <row r="291" spans="1:10" ht="15.75" customHeight="1">
      <c r="A291" s="98" t="s">
        <v>222</v>
      </c>
      <c r="B291" s="6"/>
      <c r="C291" s="514" t="s">
        <v>276</v>
      </c>
      <c r="D291" s="514"/>
      <c r="E291" s="514"/>
      <c r="F291" s="155"/>
      <c r="G291" s="168"/>
      <c r="H291" s="6"/>
      <c r="I291" s="6"/>
      <c r="J291" s="6"/>
    </row>
    <row r="292" spans="1:10" ht="15" customHeight="1"/>
    <row r="293" spans="1:10" ht="14.25">
      <c r="C293" s="125" t="s">
        <v>6</v>
      </c>
      <c r="D293" s="128">
        <v>21</v>
      </c>
      <c r="E293" s="34">
        <v>0</v>
      </c>
      <c r="F293" s="133">
        <f>PRODUCT(D293,E293)</f>
        <v>0</v>
      </c>
    </row>
    <row r="294" spans="1:10">
      <c r="C294" s="125"/>
      <c r="F294" s="149"/>
    </row>
    <row r="295" spans="1:10" ht="90" customHeight="1">
      <c r="A295" s="98" t="s">
        <v>223</v>
      </c>
      <c r="B295" s="6"/>
      <c r="C295" s="514" t="s">
        <v>316</v>
      </c>
      <c r="D295" s="514"/>
      <c r="E295" s="514"/>
      <c r="F295" s="155"/>
      <c r="G295" s="168"/>
      <c r="H295" s="6"/>
      <c r="I295" s="6"/>
      <c r="J295" s="6"/>
    </row>
    <row r="297" spans="1:10" ht="14.25">
      <c r="C297" s="125" t="s">
        <v>1</v>
      </c>
      <c r="D297" s="128">
        <v>250.2</v>
      </c>
      <c r="E297" s="34">
        <v>0</v>
      </c>
      <c r="F297" s="133">
        <f>PRODUCT(D297,E297)</f>
        <v>0</v>
      </c>
    </row>
    <row r="299" spans="1:10" ht="87.75" customHeight="1">
      <c r="A299" s="106" t="s">
        <v>224</v>
      </c>
      <c r="B299" s="127"/>
      <c r="C299" s="527" t="s">
        <v>277</v>
      </c>
      <c r="D299" s="527"/>
      <c r="E299" s="527"/>
      <c r="F299" s="171"/>
      <c r="G299" s="162"/>
      <c r="H299" s="127"/>
      <c r="I299" s="127"/>
      <c r="J299" s="127"/>
    </row>
    <row r="300" spans="1:10" ht="17.25" customHeight="1"/>
    <row r="301" spans="1:10" ht="14.25">
      <c r="C301" s="125" t="s">
        <v>95</v>
      </c>
      <c r="D301" s="128">
        <v>118.21</v>
      </c>
      <c r="E301" s="34">
        <v>0</v>
      </c>
      <c r="F301" s="133">
        <f>PRODUCT(D301,E301)</f>
        <v>0</v>
      </c>
    </row>
    <row r="302" spans="1:10" ht="50.25" customHeight="1"/>
    <row r="303" spans="1:10" ht="42" customHeight="1">
      <c r="A303" s="98" t="s">
        <v>225</v>
      </c>
      <c r="B303" s="6"/>
      <c r="C303" s="514" t="s">
        <v>279</v>
      </c>
      <c r="D303" s="514"/>
      <c r="E303" s="514"/>
      <c r="F303" s="155"/>
      <c r="G303" s="168"/>
      <c r="H303" s="6"/>
      <c r="I303" s="6"/>
      <c r="J303" s="6"/>
    </row>
    <row r="305" spans="1:10" ht="14.25">
      <c r="C305" s="125" t="s">
        <v>1</v>
      </c>
      <c r="D305" s="128">
        <v>79</v>
      </c>
      <c r="E305" s="34">
        <v>0</v>
      </c>
      <c r="F305" s="133">
        <f>PRODUCT(D305,E305)</f>
        <v>0</v>
      </c>
    </row>
    <row r="306" spans="1:10" ht="13.5" customHeight="1"/>
    <row r="307" spans="1:10" ht="42" customHeight="1">
      <c r="A307" s="98" t="s">
        <v>226</v>
      </c>
      <c r="B307" s="6"/>
      <c r="C307" s="514" t="s">
        <v>278</v>
      </c>
      <c r="D307" s="514"/>
      <c r="E307" s="514"/>
      <c r="F307" s="155"/>
      <c r="G307" s="168"/>
      <c r="H307" s="6"/>
      <c r="I307" s="6"/>
      <c r="J307" s="6"/>
    </row>
    <row r="309" spans="1:10" ht="14.25">
      <c r="C309" s="125" t="s">
        <v>1</v>
      </c>
      <c r="D309" s="128">
        <v>24.5</v>
      </c>
      <c r="E309" s="34">
        <v>0</v>
      </c>
      <c r="F309" s="133">
        <f>PRODUCT(D309,E309)</f>
        <v>0</v>
      </c>
    </row>
    <row r="312" spans="1:10" ht="27" customHeight="1">
      <c r="A312" s="98" t="s">
        <v>36</v>
      </c>
      <c r="B312" s="6"/>
      <c r="C312" s="514" t="s">
        <v>280</v>
      </c>
      <c r="D312" s="514"/>
      <c r="E312" s="514"/>
      <c r="F312" s="155"/>
      <c r="G312" s="168"/>
      <c r="H312" s="6"/>
      <c r="I312" s="6"/>
      <c r="J312" s="6"/>
    </row>
    <row r="314" spans="1:10" ht="14.25">
      <c r="C314" s="125" t="s">
        <v>1</v>
      </c>
      <c r="D314" s="128">
        <v>35</v>
      </c>
      <c r="E314" s="34">
        <v>0</v>
      </c>
      <c r="F314" s="133">
        <f>PRODUCT(D314,E314)</f>
        <v>0</v>
      </c>
    </row>
    <row r="315" spans="1:10">
      <c r="A315" s="97"/>
      <c r="B315" s="26"/>
      <c r="C315" s="121"/>
      <c r="D315" s="122"/>
      <c r="E315" s="35"/>
      <c r="F315" s="144"/>
      <c r="G315" s="160"/>
      <c r="H315" s="26"/>
      <c r="I315" s="26"/>
      <c r="J315" s="26"/>
    </row>
    <row r="316" spans="1:10">
      <c r="A316" s="97" t="s">
        <v>101</v>
      </c>
      <c r="B316" s="26"/>
      <c r="C316" s="516" t="s">
        <v>102</v>
      </c>
      <c r="D316" s="517"/>
      <c r="E316" s="35"/>
      <c r="F316" s="144"/>
      <c r="G316" s="145"/>
      <c r="H316" s="1"/>
      <c r="I316" s="1"/>
      <c r="J316" s="1"/>
    </row>
    <row r="317" spans="1:10">
      <c r="C317" s="125"/>
      <c r="F317" s="149"/>
    </row>
    <row r="318" spans="1:10" ht="39.950000000000003" customHeight="1">
      <c r="A318" s="98" t="s">
        <v>37</v>
      </c>
      <c r="B318" s="6"/>
      <c r="C318" s="514" t="s">
        <v>96</v>
      </c>
      <c r="D318" s="514"/>
      <c r="E318" s="514"/>
      <c r="F318" s="155"/>
      <c r="G318" s="168"/>
      <c r="H318" s="6"/>
      <c r="I318" s="6"/>
      <c r="J318" s="6"/>
    </row>
    <row r="320" spans="1:10">
      <c r="C320" s="125" t="s">
        <v>5</v>
      </c>
      <c r="D320" s="129">
        <v>6390</v>
      </c>
      <c r="E320" s="35">
        <v>0</v>
      </c>
      <c r="F320" s="133">
        <f>PRODUCT(D320,E320)</f>
        <v>0</v>
      </c>
    </row>
    <row r="322" spans="1:10" ht="39.950000000000003" customHeight="1">
      <c r="A322" s="98" t="s">
        <v>227</v>
      </c>
      <c r="B322" s="6"/>
      <c r="C322" s="514" t="s">
        <v>123</v>
      </c>
      <c r="D322" s="514"/>
      <c r="E322" s="514"/>
      <c r="F322" s="155"/>
      <c r="G322" s="168"/>
      <c r="H322" s="6"/>
      <c r="I322" s="6"/>
      <c r="J322" s="6"/>
    </row>
    <row r="324" spans="1:10">
      <c r="C324" s="125" t="s">
        <v>5</v>
      </c>
      <c r="D324" s="129">
        <v>11491</v>
      </c>
      <c r="E324" s="35">
        <v>0</v>
      </c>
      <c r="F324" s="133">
        <f>PRODUCT(D324,E324)</f>
        <v>0</v>
      </c>
    </row>
    <row r="326" spans="1:10" ht="30.75" customHeight="1">
      <c r="A326" s="98" t="s">
        <v>229</v>
      </c>
      <c r="B326" s="6"/>
      <c r="C326" s="514" t="s">
        <v>228</v>
      </c>
      <c r="D326" s="514"/>
      <c r="E326" s="514"/>
      <c r="F326" s="155"/>
      <c r="G326" s="168"/>
      <c r="H326" s="6"/>
      <c r="I326" s="6"/>
      <c r="J326" s="6"/>
    </row>
    <row r="328" spans="1:10">
      <c r="C328" s="125" t="s">
        <v>5</v>
      </c>
      <c r="D328" s="129">
        <v>306</v>
      </c>
      <c r="E328" s="35">
        <v>0</v>
      </c>
      <c r="F328" s="133">
        <f>PRODUCT(D328,E328)</f>
        <v>0</v>
      </c>
    </row>
    <row r="329" spans="1:10">
      <c r="A329" s="97"/>
      <c r="B329" s="26"/>
      <c r="C329" s="121"/>
      <c r="D329" s="122"/>
      <c r="E329" s="35"/>
      <c r="F329" s="144"/>
      <c r="G329" s="160"/>
      <c r="H329" s="26"/>
      <c r="I329" s="26"/>
      <c r="J329" s="26"/>
    </row>
    <row r="330" spans="1:10">
      <c r="A330" s="97" t="s">
        <v>103</v>
      </c>
      <c r="B330" s="26"/>
      <c r="C330" s="516" t="s">
        <v>231</v>
      </c>
      <c r="D330" s="517"/>
      <c r="E330" s="35"/>
      <c r="F330" s="144"/>
      <c r="G330" s="145"/>
      <c r="H330" s="1"/>
      <c r="I330" s="1"/>
      <c r="J330" s="1"/>
    </row>
    <row r="331" spans="1:10">
      <c r="C331" s="125"/>
      <c r="F331" s="149"/>
    </row>
    <row r="332" spans="1:10" ht="30" customHeight="1">
      <c r="A332" s="98" t="s">
        <v>66</v>
      </c>
      <c r="B332" s="6"/>
      <c r="C332" s="514" t="s">
        <v>230</v>
      </c>
      <c r="D332" s="514"/>
      <c r="E332" s="514"/>
      <c r="F332" s="155"/>
      <c r="G332" s="168"/>
      <c r="H332" s="6"/>
      <c r="I332" s="6"/>
      <c r="J332" s="6"/>
    </row>
    <row r="333" spans="1:10" ht="58.5" customHeight="1">
      <c r="C333" s="520" t="s">
        <v>317</v>
      </c>
      <c r="D333" s="520"/>
    </row>
    <row r="334" spans="1:10">
      <c r="C334" s="125" t="s">
        <v>58</v>
      </c>
      <c r="D334" s="128">
        <v>18.5</v>
      </c>
      <c r="E334" s="34">
        <v>0</v>
      </c>
      <c r="F334" s="133">
        <f>PRODUCT(D334,E334)</f>
        <v>0</v>
      </c>
    </row>
    <row r="335" spans="1:10">
      <c r="C335" s="125"/>
      <c r="F335" s="149"/>
    </row>
    <row r="336" spans="1:10" ht="63" customHeight="1">
      <c r="A336" s="98" t="s">
        <v>233</v>
      </c>
      <c r="B336" s="6"/>
      <c r="C336" s="514" t="s">
        <v>318</v>
      </c>
      <c r="D336" s="514"/>
      <c r="E336" s="514"/>
      <c r="F336" s="155"/>
      <c r="G336" s="168"/>
      <c r="H336" s="6"/>
      <c r="I336" s="6"/>
      <c r="J336" s="6"/>
    </row>
    <row r="337" spans="1:10" ht="12" customHeight="1">
      <c r="B337" s="6"/>
      <c r="C337" s="120"/>
      <c r="D337" s="120"/>
      <c r="E337" s="36"/>
      <c r="F337" s="155"/>
      <c r="G337" s="168"/>
      <c r="H337" s="6"/>
      <c r="I337" s="6"/>
      <c r="J337" s="6"/>
    </row>
    <row r="338" spans="1:10" ht="14.25">
      <c r="C338" s="125" t="s">
        <v>4</v>
      </c>
      <c r="D338" s="128">
        <v>13.8</v>
      </c>
      <c r="E338" s="34">
        <v>0</v>
      </c>
      <c r="F338" s="133">
        <f>PRODUCT(D338,E338)</f>
        <v>0</v>
      </c>
    </row>
    <row r="339" spans="1:10">
      <c r="C339" s="125"/>
      <c r="F339" s="149"/>
    </row>
    <row r="340" spans="1:10" ht="67.5" customHeight="1">
      <c r="A340" s="98" t="s">
        <v>234</v>
      </c>
      <c r="B340" s="6"/>
      <c r="C340" s="514" t="s">
        <v>319</v>
      </c>
      <c r="D340" s="514"/>
      <c r="E340" s="514"/>
      <c r="F340" s="155"/>
      <c r="G340" s="168"/>
      <c r="H340" s="6"/>
      <c r="I340" s="6"/>
      <c r="J340" s="6"/>
    </row>
    <row r="341" spans="1:10" ht="12" customHeight="1">
      <c r="B341" s="6"/>
      <c r="C341" s="120"/>
      <c r="D341" s="120"/>
      <c r="E341" s="36"/>
      <c r="F341" s="155"/>
      <c r="G341" s="168"/>
      <c r="H341" s="6"/>
      <c r="I341" s="6"/>
      <c r="J341" s="6"/>
    </row>
    <row r="342" spans="1:10" ht="14.25">
      <c r="C342" s="125" t="s">
        <v>4</v>
      </c>
      <c r="D342" s="128">
        <v>15.3</v>
      </c>
      <c r="E342" s="34">
        <v>0</v>
      </c>
      <c r="F342" s="133">
        <f>PRODUCT(D342,E342)</f>
        <v>0</v>
      </c>
    </row>
    <row r="344" spans="1:10" ht="37.5" customHeight="1">
      <c r="A344" s="98" t="s">
        <v>232</v>
      </c>
      <c r="B344" s="6"/>
      <c r="C344" s="514" t="s">
        <v>320</v>
      </c>
      <c r="D344" s="514"/>
      <c r="E344" s="514"/>
      <c r="F344" s="155"/>
      <c r="G344" s="168"/>
      <c r="H344" s="6"/>
      <c r="I344" s="6"/>
      <c r="J344" s="6"/>
    </row>
    <row r="346" spans="1:10" ht="14.25">
      <c r="C346" s="125" t="s">
        <v>4</v>
      </c>
      <c r="D346" s="128">
        <v>47.5</v>
      </c>
      <c r="E346" s="34">
        <v>0</v>
      </c>
      <c r="F346" s="133">
        <f>PRODUCT(D346,E346)</f>
        <v>0</v>
      </c>
    </row>
    <row r="347" spans="1:10" ht="69" customHeight="1"/>
    <row r="348" spans="1:10" ht="42.75" customHeight="1">
      <c r="A348" s="98" t="s">
        <v>38</v>
      </c>
      <c r="B348" s="6"/>
      <c r="C348" s="514" t="s">
        <v>321</v>
      </c>
      <c r="D348" s="514"/>
      <c r="E348" s="514"/>
      <c r="F348" s="155"/>
      <c r="G348" s="168"/>
      <c r="H348" s="6"/>
      <c r="I348" s="6"/>
      <c r="J348" s="6"/>
    </row>
    <row r="349" spans="1:10" ht="26.25" customHeight="1">
      <c r="C349" s="520" t="s">
        <v>322</v>
      </c>
      <c r="D349" s="520"/>
      <c r="E349" s="520"/>
      <c r="H349" s="143"/>
      <c r="I349" s="143"/>
      <c r="J349" s="143"/>
    </row>
    <row r="350" spans="1:10" ht="14.25">
      <c r="C350" s="125" t="s">
        <v>4</v>
      </c>
      <c r="D350" s="128">
        <v>29</v>
      </c>
      <c r="E350" s="34">
        <v>0</v>
      </c>
      <c r="F350" s="133">
        <f>PRODUCT(D350,E350)</f>
        <v>0</v>
      </c>
      <c r="H350" s="143"/>
      <c r="I350" s="143"/>
      <c r="J350" s="143"/>
    </row>
    <row r="351" spans="1:10" ht="13.15" customHeight="1">
      <c r="H351" s="143"/>
      <c r="I351" s="143"/>
      <c r="J351" s="143"/>
    </row>
    <row r="352" spans="1:10">
      <c r="A352" s="97" t="s">
        <v>59</v>
      </c>
      <c r="B352" s="26"/>
      <c r="C352" s="516" t="s">
        <v>60</v>
      </c>
      <c r="D352" s="517"/>
      <c r="E352" s="35"/>
      <c r="F352" s="144"/>
      <c r="H352" s="143"/>
      <c r="I352" s="143"/>
      <c r="J352" s="143"/>
    </row>
    <row r="353" spans="1:10" ht="13.5" customHeight="1">
      <c r="A353" s="97"/>
      <c r="B353" s="26"/>
      <c r="C353" s="121"/>
      <c r="D353" s="122"/>
      <c r="E353" s="35"/>
      <c r="F353" s="144"/>
      <c r="H353" s="143"/>
      <c r="I353" s="143"/>
      <c r="J353" s="143"/>
    </row>
    <row r="354" spans="1:10" ht="41.25" customHeight="1">
      <c r="A354" s="99" t="s">
        <v>297</v>
      </c>
      <c r="B354" s="61"/>
      <c r="C354" s="521" t="s">
        <v>281</v>
      </c>
      <c r="D354" s="521"/>
      <c r="E354" s="521"/>
      <c r="F354" s="155"/>
      <c r="G354" s="168"/>
      <c r="H354" s="6"/>
      <c r="I354" s="6"/>
      <c r="J354" s="6"/>
    </row>
    <row r="355" spans="1:10" ht="25.5" customHeight="1">
      <c r="C355" s="520" t="s">
        <v>342</v>
      </c>
      <c r="D355" s="520"/>
    </row>
    <row r="356" spans="1:10" ht="18">
      <c r="C356" s="42" t="s">
        <v>282</v>
      </c>
      <c r="D356" s="129">
        <v>113.8</v>
      </c>
      <c r="E356" s="34">
        <v>0</v>
      </c>
      <c r="F356" s="133">
        <f>PRODUCT(D356,E356)</f>
        <v>0</v>
      </c>
    </row>
    <row r="357" spans="1:10" ht="13.5" customHeight="1">
      <c r="A357" s="97"/>
      <c r="B357" s="26"/>
      <c r="C357" s="121"/>
      <c r="D357" s="122"/>
      <c r="E357" s="35"/>
      <c r="F357" s="144"/>
      <c r="G357" s="145"/>
      <c r="H357" s="1"/>
      <c r="I357" s="1"/>
      <c r="J357" s="1"/>
    </row>
    <row r="358" spans="1:10" ht="16.5" customHeight="1">
      <c r="A358" s="98" t="s">
        <v>235</v>
      </c>
      <c r="B358" s="6"/>
      <c r="C358" s="514" t="s">
        <v>141</v>
      </c>
      <c r="D358" s="514"/>
      <c r="E358" s="514"/>
      <c r="F358" s="155"/>
      <c r="G358" s="168"/>
      <c r="H358" s="6"/>
      <c r="I358" s="6"/>
      <c r="J358" s="6"/>
    </row>
    <row r="360" spans="1:10" ht="16.5">
      <c r="C360" s="63" t="s">
        <v>323</v>
      </c>
      <c r="D360" s="128">
        <v>192</v>
      </c>
      <c r="E360" s="34">
        <v>0</v>
      </c>
      <c r="F360" s="133">
        <f>PRODUCT(D360,E360)</f>
        <v>0</v>
      </c>
    </row>
    <row r="361" spans="1:10">
      <c r="A361" s="97"/>
      <c r="B361" s="26"/>
      <c r="C361" s="121"/>
      <c r="D361" s="122"/>
      <c r="E361" s="35"/>
      <c r="F361" s="144"/>
      <c r="G361" s="145"/>
      <c r="H361" s="1"/>
      <c r="I361" s="1"/>
      <c r="J361" s="1"/>
    </row>
    <row r="362" spans="1:10" ht="63" customHeight="1">
      <c r="A362" s="98" t="s">
        <v>135</v>
      </c>
      <c r="B362" s="6"/>
      <c r="C362" s="514" t="s">
        <v>283</v>
      </c>
      <c r="D362" s="514"/>
      <c r="E362" s="514"/>
      <c r="F362" s="155"/>
      <c r="G362" s="168"/>
      <c r="H362" s="6"/>
      <c r="I362" s="6"/>
      <c r="J362" s="6"/>
    </row>
    <row r="363" spans="1:10" ht="16.5">
      <c r="C363" s="56" t="s">
        <v>136</v>
      </c>
      <c r="D363" s="128">
        <v>86.4</v>
      </c>
      <c r="E363" s="34">
        <v>0</v>
      </c>
      <c r="F363" s="133">
        <f>PRODUCT(D363,E363)</f>
        <v>0</v>
      </c>
    </row>
    <row r="364" spans="1:10">
      <c r="C364" s="125"/>
      <c r="E364" s="43"/>
      <c r="F364" s="147"/>
    </row>
    <row r="365" spans="1:10" ht="39.75" customHeight="1">
      <c r="A365" s="98" t="s">
        <v>284</v>
      </c>
      <c r="C365" s="514" t="s">
        <v>336</v>
      </c>
      <c r="D365" s="514"/>
      <c r="E365" s="514"/>
      <c r="F365" s="150"/>
    </row>
    <row r="366" spans="1:10">
      <c r="C366" s="120"/>
      <c r="D366" s="120"/>
      <c r="E366" s="44"/>
      <c r="F366" s="150"/>
    </row>
    <row r="367" spans="1:10">
      <c r="C367" s="125" t="s">
        <v>3</v>
      </c>
      <c r="D367" s="128">
        <v>302</v>
      </c>
      <c r="E367" s="34">
        <v>0</v>
      </c>
      <c r="F367" s="133">
        <f>PRODUCT(D367,E367)</f>
        <v>0</v>
      </c>
    </row>
    <row r="368" spans="1:10" ht="47.25" customHeight="1">
      <c r="A368" s="99"/>
      <c r="B368" s="48"/>
      <c r="C368" s="57"/>
      <c r="D368" s="58"/>
      <c r="E368" s="55"/>
      <c r="F368" s="172"/>
      <c r="G368" s="141"/>
      <c r="H368" s="48"/>
      <c r="I368" s="48"/>
      <c r="J368" s="48"/>
    </row>
    <row r="369" spans="1:10" ht="40.5" customHeight="1">
      <c r="A369" s="99" t="s">
        <v>324</v>
      </c>
      <c r="B369" s="48"/>
      <c r="C369" s="521" t="s">
        <v>337</v>
      </c>
      <c r="D369" s="521"/>
      <c r="E369" s="521"/>
      <c r="F369" s="151"/>
      <c r="G369" s="141"/>
      <c r="H369" s="48"/>
      <c r="I369" s="48"/>
      <c r="J369" s="48"/>
    </row>
    <row r="370" spans="1:10">
      <c r="A370" s="99"/>
      <c r="B370" s="48"/>
      <c r="C370" s="126"/>
      <c r="D370" s="126"/>
      <c r="E370" s="64"/>
      <c r="F370" s="151"/>
      <c r="G370" s="141"/>
      <c r="H370" s="48"/>
      <c r="I370" s="48"/>
      <c r="J370" s="48"/>
    </row>
    <row r="371" spans="1:10">
      <c r="A371" s="99"/>
      <c r="B371" s="48"/>
      <c r="C371" s="57" t="s">
        <v>3</v>
      </c>
      <c r="D371" s="129">
        <v>144</v>
      </c>
      <c r="E371" s="34">
        <v>0</v>
      </c>
      <c r="F371" s="133">
        <f>PRODUCT(D371,E371)</f>
        <v>0</v>
      </c>
      <c r="G371" s="141"/>
      <c r="H371" s="48"/>
      <c r="I371" s="48"/>
      <c r="J371" s="48"/>
    </row>
    <row r="372" spans="1:10">
      <c r="A372" s="97"/>
      <c r="B372" s="26"/>
      <c r="C372" s="121"/>
      <c r="D372" s="122"/>
      <c r="E372" s="35"/>
      <c r="F372" s="144"/>
      <c r="G372" s="160"/>
      <c r="H372" s="26"/>
      <c r="I372" s="26"/>
      <c r="J372" s="26"/>
    </row>
    <row r="373" spans="1:10">
      <c r="A373" s="97" t="s">
        <v>245</v>
      </c>
      <c r="B373" s="26"/>
      <c r="C373" s="516" t="s">
        <v>246</v>
      </c>
      <c r="D373" s="517"/>
      <c r="E373" s="35"/>
      <c r="F373" s="144"/>
      <c r="G373" s="145"/>
      <c r="H373" s="1"/>
      <c r="I373" s="1"/>
      <c r="J373" s="1"/>
    </row>
    <row r="374" spans="1:10" ht="13.15" customHeight="1"/>
    <row r="375" spans="1:10">
      <c r="A375" s="97" t="s">
        <v>27</v>
      </c>
      <c r="B375" s="26"/>
      <c r="C375" s="516" t="s">
        <v>106</v>
      </c>
      <c r="D375" s="516"/>
      <c r="E375" s="35"/>
      <c r="F375" s="144"/>
      <c r="G375" s="145"/>
      <c r="H375" s="1"/>
      <c r="I375" s="1"/>
      <c r="J375" s="1"/>
    </row>
    <row r="376" spans="1:10" ht="24.75" customHeight="1">
      <c r="A376" s="98" t="s">
        <v>39</v>
      </c>
      <c r="B376" s="6"/>
      <c r="C376" s="514" t="s">
        <v>325</v>
      </c>
      <c r="D376" s="514"/>
      <c r="E376" s="514"/>
      <c r="F376" s="155"/>
      <c r="G376" s="168"/>
      <c r="H376" s="6"/>
      <c r="I376" s="6"/>
      <c r="J376" s="6"/>
    </row>
    <row r="378" spans="1:10">
      <c r="C378" s="125" t="s">
        <v>3</v>
      </c>
      <c r="D378" s="128">
        <v>1</v>
      </c>
      <c r="E378" s="34">
        <v>0</v>
      </c>
      <c r="F378" s="133">
        <f>PRODUCT(D378,E378)</f>
        <v>0</v>
      </c>
    </row>
    <row r="379" spans="1:10" ht="13.9" customHeight="1">
      <c r="A379" s="105"/>
      <c r="C379" s="4"/>
      <c r="D379" s="4"/>
      <c r="F379" s="34"/>
      <c r="G379" s="4"/>
    </row>
    <row r="380" spans="1:10">
      <c r="A380" s="97" t="s">
        <v>61</v>
      </c>
      <c r="B380" s="26"/>
      <c r="C380" s="516" t="s">
        <v>62</v>
      </c>
      <c r="D380" s="516"/>
      <c r="E380" s="35"/>
      <c r="F380" s="144"/>
      <c r="G380" s="145"/>
      <c r="H380" s="1"/>
      <c r="I380" s="1"/>
      <c r="J380" s="1"/>
    </row>
    <row r="381" spans="1:10" ht="14.25" customHeight="1"/>
    <row r="382" spans="1:10" ht="41.25" customHeight="1">
      <c r="A382" s="98" t="s">
        <v>238</v>
      </c>
      <c r="B382" s="121"/>
      <c r="C382" s="514" t="s">
        <v>285</v>
      </c>
      <c r="D382" s="514"/>
      <c r="E382" s="514"/>
      <c r="F382" s="155"/>
      <c r="G382" s="168"/>
      <c r="H382" s="6"/>
      <c r="I382" s="6"/>
      <c r="J382" s="6"/>
    </row>
    <row r="383" spans="1:10" ht="15" customHeight="1">
      <c r="I383" s="121"/>
    </row>
    <row r="384" spans="1:10" ht="14.25">
      <c r="C384" s="125" t="s">
        <v>6</v>
      </c>
      <c r="D384" s="129">
        <v>37</v>
      </c>
      <c r="E384" s="35">
        <v>0</v>
      </c>
      <c r="F384" s="133">
        <f>PRODUCT(D384,E384)</f>
        <v>0</v>
      </c>
    </row>
    <row r="385" spans="1:10">
      <c r="C385" s="125"/>
      <c r="F385" s="149"/>
    </row>
    <row r="386" spans="1:10" ht="21" customHeight="1">
      <c r="A386" s="98" t="s">
        <v>39</v>
      </c>
      <c r="B386" s="6"/>
      <c r="C386" s="514" t="s">
        <v>107</v>
      </c>
      <c r="D386" s="514"/>
      <c r="E386" s="514"/>
      <c r="F386" s="155"/>
      <c r="G386" s="168"/>
      <c r="H386" s="6"/>
      <c r="I386" s="6"/>
      <c r="J386" s="6"/>
    </row>
    <row r="388" spans="1:10">
      <c r="C388" s="125" t="s">
        <v>3</v>
      </c>
      <c r="D388" s="128">
        <v>1</v>
      </c>
      <c r="E388" s="34">
        <v>0</v>
      </c>
      <c r="F388" s="133">
        <f>PRODUCT(D388,E388)</f>
        <v>0</v>
      </c>
    </row>
    <row r="389" spans="1:10">
      <c r="C389" s="125"/>
      <c r="F389" s="149"/>
    </row>
    <row r="390" spans="1:10" ht="27" customHeight="1">
      <c r="A390" s="98" t="s">
        <v>239</v>
      </c>
      <c r="B390" s="121"/>
      <c r="C390" s="514" t="s">
        <v>240</v>
      </c>
      <c r="D390" s="514"/>
      <c r="E390" s="514"/>
      <c r="F390" s="155"/>
      <c r="G390" s="168"/>
      <c r="H390" s="6"/>
      <c r="I390" s="6"/>
      <c r="J390" s="6"/>
    </row>
    <row r="391" spans="1:10" ht="15" customHeight="1">
      <c r="I391" s="121"/>
    </row>
    <row r="392" spans="1:10">
      <c r="C392" s="125" t="s">
        <v>3</v>
      </c>
      <c r="D392" s="131">
        <v>6</v>
      </c>
      <c r="E392" s="34">
        <v>0</v>
      </c>
      <c r="F392" s="133">
        <f>PRODUCT(D392,E392)</f>
        <v>0</v>
      </c>
    </row>
    <row r="393" spans="1:10" ht="13.5" customHeight="1"/>
    <row r="394" spans="1:10" ht="24.75" customHeight="1">
      <c r="A394" s="98" t="s">
        <v>241</v>
      </c>
      <c r="B394" s="6"/>
      <c r="C394" s="514" t="s">
        <v>242</v>
      </c>
      <c r="D394" s="514"/>
      <c r="E394" s="514"/>
      <c r="F394" s="155"/>
      <c r="G394" s="168"/>
      <c r="H394" s="6"/>
      <c r="I394" s="6"/>
      <c r="J394" s="6"/>
    </row>
    <row r="396" spans="1:10">
      <c r="C396" s="125" t="s">
        <v>3</v>
      </c>
      <c r="D396" s="131">
        <v>1</v>
      </c>
      <c r="E396" s="34">
        <v>0</v>
      </c>
      <c r="F396" s="133">
        <f>PRODUCT(D396,E396)</f>
        <v>0</v>
      </c>
    </row>
    <row r="397" spans="1:10" ht="28.5" customHeight="1"/>
    <row r="398" spans="1:10">
      <c r="A398" s="97" t="s">
        <v>243</v>
      </c>
      <c r="B398" s="26"/>
      <c r="C398" s="516" t="s">
        <v>244</v>
      </c>
      <c r="D398" s="517"/>
      <c r="E398" s="35"/>
      <c r="F398" s="144"/>
      <c r="G398" s="145"/>
      <c r="H398" s="1"/>
      <c r="I398" s="1"/>
      <c r="J398" s="1"/>
    </row>
    <row r="400" spans="1:10">
      <c r="A400" s="97" t="s">
        <v>40</v>
      </c>
      <c r="B400" s="26"/>
      <c r="C400" s="516" t="s">
        <v>41</v>
      </c>
      <c r="D400" s="517"/>
      <c r="E400" s="35"/>
      <c r="F400" s="144"/>
      <c r="G400" s="145"/>
      <c r="H400" s="1"/>
      <c r="I400" s="1"/>
      <c r="J400" s="1"/>
    </row>
    <row r="401" spans="1:10">
      <c r="A401" s="97"/>
      <c r="B401" s="26"/>
      <c r="C401" s="121"/>
      <c r="D401" s="122"/>
      <c r="E401" s="35"/>
      <c r="F401" s="144"/>
      <c r="G401" s="145"/>
      <c r="H401" s="1"/>
      <c r="I401" s="1"/>
      <c r="J401" s="1"/>
    </row>
    <row r="402" spans="1:10" ht="93.6" customHeight="1">
      <c r="A402" s="98" t="s">
        <v>42</v>
      </c>
      <c r="B402" s="121"/>
      <c r="C402" s="514" t="s">
        <v>286</v>
      </c>
      <c r="D402" s="514"/>
      <c r="E402" s="514"/>
      <c r="F402" s="155"/>
      <c r="G402" s="168"/>
      <c r="H402" s="6"/>
      <c r="I402" s="6"/>
      <c r="J402" s="6"/>
    </row>
    <row r="403" spans="1:10" ht="15" customHeight="1">
      <c r="I403" s="121"/>
    </row>
    <row r="404" spans="1:10" ht="14.25">
      <c r="C404" s="125" t="s">
        <v>1</v>
      </c>
      <c r="D404" s="128">
        <v>234</v>
      </c>
      <c r="E404" s="34">
        <v>0</v>
      </c>
      <c r="F404" s="133">
        <f>PRODUCT(D404,E404)</f>
        <v>0</v>
      </c>
    </row>
    <row r="405" spans="1:10">
      <c r="C405" s="125"/>
      <c r="F405" s="149"/>
    </row>
    <row r="406" spans="1:10" ht="12.75" customHeight="1">
      <c r="A406" s="97" t="s">
        <v>247</v>
      </c>
      <c r="B406" s="26"/>
      <c r="C406" s="516" t="s">
        <v>248</v>
      </c>
      <c r="D406" s="516"/>
      <c r="E406" s="35"/>
      <c r="F406" s="144"/>
      <c r="G406" s="145"/>
      <c r="H406" s="1"/>
      <c r="I406" s="1"/>
      <c r="J406" s="1"/>
    </row>
    <row r="407" spans="1:10">
      <c r="A407" s="97"/>
      <c r="B407" s="26"/>
      <c r="C407" s="121"/>
      <c r="D407" s="122"/>
      <c r="E407" s="55"/>
      <c r="F407" s="166"/>
    </row>
    <row r="408" spans="1:10" ht="36.75" customHeight="1">
      <c r="A408" s="98" t="s">
        <v>249</v>
      </c>
      <c r="B408" s="6"/>
      <c r="C408" s="514" t="s">
        <v>288</v>
      </c>
      <c r="D408" s="514"/>
      <c r="E408" s="514"/>
      <c r="F408" s="167"/>
      <c r="H408" s="6"/>
      <c r="I408" s="6"/>
      <c r="J408" s="6"/>
    </row>
    <row r="409" spans="1:10" ht="14.25">
      <c r="C409" s="125" t="s">
        <v>1</v>
      </c>
      <c r="D409" s="128">
        <v>149.5</v>
      </c>
      <c r="E409" s="34">
        <v>0</v>
      </c>
      <c r="F409" s="133">
        <f>PRODUCT(D409,E409)</f>
        <v>0</v>
      </c>
      <c r="G409" s="145"/>
    </row>
    <row r="410" spans="1:10">
      <c r="A410" s="97"/>
      <c r="B410" s="26"/>
      <c r="C410" s="121"/>
      <c r="D410" s="122"/>
      <c r="E410" s="55"/>
      <c r="F410" s="166"/>
    </row>
    <row r="411" spans="1:10" ht="27.75" customHeight="1">
      <c r="A411" s="98" t="s">
        <v>250</v>
      </c>
      <c r="B411" s="6"/>
      <c r="C411" s="514" t="s">
        <v>251</v>
      </c>
      <c r="D411" s="514"/>
      <c r="E411" s="514"/>
      <c r="F411" s="167"/>
      <c r="H411" s="6"/>
      <c r="I411" s="6"/>
      <c r="J411" s="6"/>
    </row>
    <row r="412" spans="1:10" ht="14.25">
      <c r="C412" s="125" t="s">
        <v>1</v>
      </c>
      <c r="D412" s="128">
        <v>149.5</v>
      </c>
      <c r="E412" s="34">
        <v>0</v>
      </c>
      <c r="F412" s="133">
        <f>PRODUCT(D412,E412)</f>
        <v>0</v>
      </c>
      <c r="G412" s="145"/>
    </row>
    <row r="413" spans="1:10">
      <c r="A413" s="97"/>
      <c r="B413" s="26"/>
      <c r="C413" s="121"/>
      <c r="D413" s="122"/>
      <c r="E413" s="55"/>
      <c r="F413" s="166"/>
    </row>
    <row r="414" spans="1:10" ht="27.75" customHeight="1">
      <c r="A414" s="98" t="s">
        <v>252</v>
      </c>
      <c r="B414" s="6"/>
      <c r="C414" s="514" t="s">
        <v>253</v>
      </c>
      <c r="D414" s="514"/>
      <c r="E414" s="514"/>
      <c r="F414" s="150"/>
      <c r="H414" s="6"/>
      <c r="I414" s="6"/>
      <c r="J414" s="6"/>
    </row>
    <row r="415" spans="1:10" ht="12.75" customHeight="1">
      <c r="B415" s="6"/>
      <c r="C415" s="120"/>
      <c r="D415" s="120"/>
      <c r="E415" s="120"/>
      <c r="F415" s="150"/>
      <c r="H415" s="6"/>
      <c r="I415" s="6"/>
      <c r="J415" s="6"/>
    </row>
    <row r="416" spans="1:10" ht="14.25">
      <c r="C416" s="125" t="s">
        <v>1</v>
      </c>
      <c r="D416" s="128">
        <v>149.5</v>
      </c>
      <c r="E416" s="34">
        <v>0</v>
      </c>
      <c r="F416" s="133">
        <f>PRODUCT(D416,E416)</f>
        <v>0</v>
      </c>
      <c r="G416" s="145"/>
    </row>
    <row r="417" spans="1:10">
      <c r="E417" s="43"/>
      <c r="F417" s="161"/>
      <c r="G417" s="168"/>
    </row>
    <row r="418" spans="1:10" ht="29.25" customHeight="1">
      <c r="A418" s="98" t="s">
        <v>254</v>
      </c>
      <c r="B418" s="6"/>
      <c r="C418" s="514" t="s">
        <v>255</v>
      </c>
      <c r="D418" s="514"/>
      <c r="E418" s="514"/>
      <c r="F418" s="167"/>
    </row>
    <row r="419" spans="1:10">
      <c r="E419" s="43"/>
      <c r="F419" s="161"/>
    </row>
    <row r="420" spans="1:10" ht="14.25">
      <c r="C420" s="125" t="s">
        <v>1</v>
      </c>
      <c r="D420" s="128">
        <v>149.5</v>
      </c>
      <c r="E420" s="34">
        <v>0</v>
      </c>
      <c r="F420" s="133">
        <f>PRODUCT(D420,E420)</f>
        <v>0</v>
      </c>
      <c r="G420" s="168"/>
    </row>
    <row r="421" spans="1:10">
      <c r="A421" s="97"/>
      <c r="B421" s="26"/>
      <c r="C421" s="121"/>
      <c r="D421" s="122"/>
      <c r="E421" s="55"/>
      <c r="F421" s="166"/>
      <c r="H421" s="1"/>
      <c r="I421" s="1"/>
      <c r="J421" s="1"/>
    </row>
    <row r="422" spans="1:10" ht="37.5" customHeight="1">
      <c r="A422" s="98" t="s">
        <v>256</v>
      </c>
      <c r="B422" s="6"/>
      <c r="C422" s="514" t="s">
        <v>287</v>
      </c>
      <c r="D422" s="514"/>
      <c r="E422" s="514"/>
      <c r="F422" s="167"/>
      <c r="H422" s="1"/>
      <c r="I422" s="1"/>
      <c r="J422" s="1"/>
    </row>
    <row r="423" spans="1:10" ht="14.25">
      <c r="C423" s="125" t="s">
        <v>1</v>
      </c>
      <c r="D423" s="128">
        <v>163.5</v>
      </c>
      <c r="E423" s="34">
        <v>0</v>
      </c>
      <c r="F423" s="133">
        <f>PRODUCT(D423,E423)</f>
        <v>0</v>
      </c>
      <c r="G423" s="168"/>
    </row>
    <row r="424" spans="1:10">
      <c r="A424" s="105"/>
      <c r="C424" s="4"/>
      <c r="D424" s="4"/>
      <c r="E424" s="43"/>
      <c r="F424" s="43"/>
    </row>
    <row r="425" spans="1:10" ht="27" customHeight="1">
      <c r="A425" s="98" t="s">
        <v>257</v>
      </c>
      <c r="B425" s="6"/>
      <c r="C425" s="514" t="s">
        <v>134</v>
      </c>
      <c r="D425" s="514"/>
      <c r="E425" s="514"/>
      <c r="F425" s="167"/>
      <c r="H425" s="1"/>
      <c r="I425" s="1"/>
      <c r="J425" s="1"/>
    </row>
    <row r="426" spans="1:10" ht="14.25">
      <c r="C426" s="125" t="s">
        <v>1</v>
      </c>
      <c r="D426" s="128">
        <v>80</v>
      </c>
      <c r="E426" s="34">
        <v>0</v>
      </c>
      <c r="F426" s="133">
        <f>PRODUCT(D426,E426)</f>
        <v>0</v>
      </c>
      <c r="G426" s="168"/>
    </row>
    <row r="427" spans="1:10">
      <c r="A427" s="105"/>
      <c r="C427" s="4"/>
      <c r="D427" s="4"/>
      <c r="E427" s="43"/>
      <c r="F427" s="43"/>
      <c r="G427" s="168"/>
    </row>
    <row r="428" spans="1:10" ht="40.5" customHeight="1">
      <c r="A428" s="98" t="s">
        <v>258</v>
      </c>
      <c r="B428" s="6"/>
      <c r="C428" s="514" t="s">
        <v>326</v>
      </c>
      <c r="D428" s="514"/>
      <c r="E428" s="514"/>
      <c r="F428" s="167"/>
    </row>
    <row r="429" spans="1:10">
      <c r="E429" s="43"/>
      <c r="F429" s="161"/>
    </row>
    <row r="430" spans="1:10" ht="15.75" customHeight="1">
      <c r="C430" s="125" t="s">
        <v>6</v>
      </c>
      <c r="D430" s="128">
        <v>43</v>
      </c>
      <c r="E430" s="34">
        <v>0</v>
      </c>
      <c r="F430" s="133">
        <f>PRODUCT(D430,E430)</f>
        <v>0</v>
      </c>
      <c r="H430" s="6"/>
      <c r="I430" s="6"/>
      <c r="J430" s="6"/>
    </row>
    <row r="431" spans="1:10">
      <c r="A431" s="97"/>
      <c r="B431" s="26"/>
      <c r="C431" s="121"/>
      <c r="D431" s="122"/>
      <c r="E431" s="55"/>
      <c r="F431" s="166"/>
      <c r="G431" s="168"/>
    </row>
    <row r="432" spans="1:10" ht="51.75" customHeight="1">
      <c r="A432" s="98" t="s">
        <v>259</v>
      </c>
      <c r="B432" s="6"/>
      <c r="C432" s="514" t="s">
        <v>327</v>
      </c>
      <c r="D432" s="514"/>
      <c r="E432" s="514"/>
      <c r="F432" s="167"/>
    </row>
    <row r="433" spans="1:10">
      <c r="E433" s="43"/>
      <c r="F433" s="161"/>
      <c r="G433" s="4"/>
    </row>
    <row r="434" spans="1:10" ht="18.75" customHeight="1">
      <c r="C434" s="125" t="s">
        <v>6</v>
      </c>
      <c r="D434" s="128">
        <v>72</v>
      </c>
      <c r="E434" s="34">
        <v>0</v>
      </c>
      <c r="F434" s="133">
        <f>PRODUCT(D434,E434)</f>
        <v>0</v>
      </c>
      <c r="G434" s="168"/>
      <c r="H434" s="6"/>
      <c r="I434" s="6"/>
      <c r="J434" s="6"/>
    </row>
    <row r="435" spans="1:10" ht="11.25" customHeight="1">
      <c r="C435" s="125"/>
      <c r="E435" s="43"/>
      <c r="F435" s="147"/>
      <c r="G435" s="168"/>
      <c r="H435" s="6"/>
      <c r="I435" s="6"/>
      <c r="J435" s="6"/>
    </row>
    <row r="436" spans="1:10" ht="13.5" thickBot="1">
      <c r="A436" s="102"/>
      <c r="B436" s="21"/>
      <c r="C436" s="22" t="s">
        <v>28</v>
      </c>
      <c r="D436" s="23"/>
      <c r="E436" s="38"/>
      <c r="F436" s="135">
        <f>SUM(F285:F434)</f>
        <v>0</v>
      </c>
    </row>
    <row r="437" spans="1:10" ht="13.5" thickTop="1">
      <c r="A437" s="105"/>
      <c r="C437" s="4"/>
      <c r="D437" s="4"/>
      <c r="F437" s="34"/>
      <c r="G437" s="4"/>
    </row>
    <row r="438" spans="1:10">
      <c r="A438" s="95" t="s">
        <v>29</v>
      </c>
      <c r="B438" s="31"/>
      <c r="C438" s="518" t="s">
        <v>79</v>
      </c>
      <c r="D438" s="519"/>
      <c r="E438" s="33"/>
      <c r="F438" s="140"/>
      <c r="G438" s="25"/>
      <c r="H438" s="26"/>
      <c r="I438" s="516"/>
      <c r="J438" s="517"/>
    </row>
    <row r="439" spans="1:10">
      <c r="A439" s="97"/>
      <c r="B439" s="26"/>
      <c r="C439" s="121"/>
      <c r="D439" s="122"/>
      <c r="E439" s="35"/>
      <c r="F439" s="144"/>
      <c r="G439" s="25"/>
      <c r="H439" s="26"/>
      <c r="I439" s="121"/>
      <c r="J439" s="122"/>
    </row>
    <row r="440" spans="1:10" ht="13.15" customHeight="1">
      <c r="A440" s="107" t="s">
        <v>67</v>
      </c>
      <c r="B440" s="6"/>
      <c r="C440" s="533" t="s">
        <v>68</v>
      </c>
      <c r="D440" s="514"/>
      <c r="E440" s="514"/>
      <c r="F440" s="155"/>
      <c r="G440" s="168"/>
      <c r="H440" s="6"/>
      <c r="I440" s="6"/>
      <c r="J440" s="6"/>
    </row>
    <row r="441" spans="1:10">
      <c r="B441" s="6"/>
      <c r="C441" s="515" t="s">
        <v>137</v>
      </c>
      <c r="D441" s="515"/>
      <c r="E441" s="515"/>
      <c r="F441" s="167"/>
    </row>
    <row r="442" spans="1:10">
      <c r="C442" s="125"/>
      <c r="D442" s="8"/>
      <c r="F442" s="149"/>
    </row>
    <row r="443" spans="1:10">
      <c r="A443" s="107" t="s">
        <v>115</v>
      </c>
      <c r="B443" s="6"/>
      <c r="C443" s="533" t="s">
        <v>116</v>
      </c>
      <c r="D443" s="533"/>
      <c r="E443" s="533"/>
      <c r="F443" s="155"/>
    </row>
    <row r="444" spans="1:10" hidden="1">
      <c r="C444" s="125"/>
      <c r="D444" s="8"/>
      <c r="F444" s="149"/>
    </row>
    <row r="445" spans="1:10">
      <c r="C445" s="125" t="s">
        <v>137</v>
      </c>
      <c r="D445" s="8"/>
      <c r="F445" s="149"/>
    </row>
    <row r="446" spans="1:10" ht="13.5" thickBot="1">
      <c r="A446" s="102"/>
      <c r="B446" s="21"/>
      <c r="C446" s="22" t="s">
        <v>78</v>
      </c>
      <c r="D446" s="23"/>
      <c r="E446" s="38"/>
      <c r="F446" s="135">
        <f>SUM(F439:F445)</f>
        <v>0</v>
      </c>
    </row>
    <row r="447" spans="1:10" ht="13.5" thickTop="1">
      <c r="C447" s="125"/>
      <c r="D447" s="8"/>
      <c r="F447" s="149"/>
    </row>
    <row r="448" spans="1:10">
      <c r="A448" s="105"/>
      <c r="C448" s="4"/>
      <c r="D448" s="4"/>
      <c r="F448" s="34"/>
      <c r="G448" s="4"/>
    </row>
    <row r="449" spans="1:10" ht="12.75" customHeight="1">
      <c r="A449" s="95" t="s">
        <v>30</v>
      </c>
      <c r="B449" s="31"/>
      <c r="C449" s="518" t="s">
        <v>31</v>
      </c>
      <c r="D449" s="519"/>
      <c r="E449" s="33"/>
      <c r="F449" s="140"/>
      <c r="G449" s="25"/>
      <c r="H449" s="26"/>
      <c r="I449" s="516"/>
      <c r="J449" s="517"/>
    </row>
    <row r="450" spans="1:10" ht="12.6" customHeight="1"/>
    <row r="451" spans="1:10" ht="12.75" customHeight="1">
      <c r="A451" s="97"/>
      <c r="B451" s="26"/>
      <c r="C451" s="121"/>
      <c r="D451" s="122"/>
      <c r="E451" s="35"/>
      <c r="F451" s="144"/>
      <c r="G451" s="25"/>
      <c r="H451" s="26"/>
      <c r="I451" s="121"/>
      <c r="J451" s="122"/>
    </row>
    <row r="452" spans="1:10">
      <c r="A452" s="108" t="s">
        <v>117</v>
      </c>
      <c r="C452" s="1" t="s">
        <v>118</v>
      </c>
      <c r="D452" s="4"/>
      <c r="F452" s="34"/>
      <c r="G452" s="4"/>
    </row>
    <row r="453" spans="1:10" ht="12.75" customHeight="1">
      <c r="A453" s="97"/>
      <c r="B453" s="26"/>
      <c r="C453" s="121"/>
      <c r="D453" s="122"/>
      <c r="E453" s="35"/>
      <c r="F453" s="144"/>
      <c r="G453" s="25"/>
      <c r="H453" s="26"/>
      <c r="I453" s="121"/>
      <c r="J453" s="122"/>
    </row>
    <row r="454" spans="1:10">
      <c r="A454" s="108" t="s">
        <v>144</v>
      </c>
      <c r="C454" s="1" t="s">
        <v>145</v>
      </c>
      <c r="D454" s="4"/>
      <c r="F454" s="34"/>
      <c r="G454" s="4"/>
    </row>
    <row r="455" spans="1:10" ht="12.75" customHeight="1">
      <c r="A455" s="105"/>
      <c r="C455" s="4"/>
      <c r="D455" s="4"/>
      <c r="E455" s="4"/>
      <c r="F455" s="4"/>
      <c r="H455" s="6"/>
      <c r="I455" s="6"/>
      <c r="J455" s="6"/>
    </row>
    <row r="456" spans="1:10" ht="26.25" customHeight="1">
      <c r="A456" s="98" t="s">
        <v>142</v>
      </c>
      <c r="B456" s="6"/>
      <c r="C456" s="514" t="s">
        <v>304</v>
      </c>
      <c r="D456" s="514"/>
      <c r="E456" s="514"/>
      <c r="F456" s="123"/>
      <c r="G456" s="4"/>
      <c r="H456" s="6"/>
      <c r="I456" s="6"/>
      <c r="J456" s="6"/>
    </row>
    <row r="457" spans="1:10" ht="13.5" customHeight="1">
      <c r="C457" s="125" t="s">
        <v>143</v>
      </c>
      <c r="D457" s="131">
        <v>1</v>
      </c>
      <c r="E457" s="34">
        <v>0</v>
      </c>
      <c r="F457" s="133">
        <f>PRODUCT(D457,E457)</f>
        <v>0</v>
      </c>
      <c r="G457" s="4"/>
      <c r="H457" s="6"/>
      <c r="I457" s="6"/>
      <c r="J457" s="6"/>
    </row>
    <row r="458" spans="1:10" ht="12.75" customHeight="1">
      <c r="A458" s="97"/>
      <c r="B458" s="26"/>
      <c r="C458" s="121"/>
      <c r="D458" s="122"/>
      <c r="E458" s="35"/>
      <c r="F458" s="144"/>
      <c r="G458" s="25"/>
      <c r="H458" s="26"/>
      <c r="I458" s="121"/>
      <c r="J458" s="122"/>
    </row>
    <row r="459" spans="1:10">
      <c r="A459" s="108" t="s">
        <v>64</v>
      </c>
      <c r="C459" s="1" t="s">
        <v>63</v>
      </c>
      <c r="D459" s="4"/>
      <c r="F459" s="34"/>
      <c r="G459" s="4"/>
    </row>
    <row r="460" spans="1:10" ht="12.75" customHeight="1">
      <c r="A460" s="97"/>
      <c r="B460" s="26"/>
      <c r="C460" s="121"/>
      <c r="D460" s="122"/>
      <c r="E460" s="35"/>
      <c r="F460" s="144"/>
      <c r="G460" s="25"/>
      <c r="H460" s="26"/>
      <c r="I460" s="121"/>
      <c r="J460" s="122"/>
    </row>
    <row r="461" spans="1:10">
      <c r="A461" s="108" t="s">
        <v>44</v>
      </c>
      <c r="C461" s="1" t="s">
        <v>45</v>
      </c>
      <c r="D461" s="4"/>
      <c r="F461" s="34"/>
      <c r="G461" s="4"/>
    </row>
    <row r="462" spans="1:10">
      <c r="A462" s="105"/>
      <c r="C462" s="4"/>
      <c r="D462" s="4"/>
      <c r="F462" s="34"/>
      <c r="G462" s="4"/>
    </row>
    <row r="463" spans="1:10" ht="18.600000000000001" customHeight="1">
      <c r="A463" s="98" t="s">
        <v>46</v>
      </c>
      <c r="B463" s="6"/>
      <c r="C463" s="514" t="s">
        <v>47</v>
      </c>
      <c r="D463" s="514"/>
      <c r="E463" s="514"/>
      <c r="F463" s="155"/>
      <c r="G463" s="168"/>
      <c r="H463" s="6"/>
      <c r="I463" s="6"/>
      <c r="J463" s="6"/>
    </row>
    <row r="464" spans="1:10">
      <c r="C464" s="125" t="s">
        <v>80</v>
      </c>
      <c r="D464" s="131">
        <v>80</v>
      </c>
      <c r="E464" s="34">
        <v>0</v>
      </c>
      <c r="F464" s="133">
        <f>PRODUCT(D464,E464)</f>
        <v>0</v>
      </c>
    </row>
    <row r="466" spans="1:10">
      <c r="A466" s="108" t="s">
        <v>48</v>
      </c>
      <c r="C466" s="1" t="s">
        <v>49</v>
      </c>
      <c r="D466" s="4"/>
      <c r="F466" s="34"/>
      <c r="G466" s="4"/>
    </row>
    <row r="467" spans="1:10" ht="12.6" customHeight="1"/>
    <row r="468" spans="1:10" ht="13.15" customHeight="1">
      <c r="A468" s="98" t="s">
        <v>50</v>
      </c>
      <c r="B468" s="6"/>
      <c r="C468" s="514" t="s">
        <v>89</v>
      </c>
      <c r="D468" s="514"/>
      <c r="E468" s="514"/>
      <c r="F468" s="155"/>
      <c r="G468" s="168"/>
      <c r="H468" s="6"/>
      <c r="I468" s="6"/>
      <c r="J468" s="6"/>
    </row>
    <row r="469" spans="1:10" ht="13.15" customHeight="1"/>
    <row r="470" spans="1:10">
      <c r="C470" s="125" t="s">
        <v>3</v>
      </c>
      <c r="D470" s="131">
        <v>1</v>
      </c>
      <c r="E470" s="34">
        <v>0</v>
      </c>
      <c r="F470" s="133">
        <f>PRODUCT(D470,E470)</f>
        <v>0</v>
      </c>
    </row>
    <row r="471" spans="1:10">
      <c r="C471" s="125"/>
      <c r="D471" s="8"/>
      <c r="F471" s="149"/>
    </row>
    <row r="472" spans="1:10" ht="13.5" thickBot="1">
      <c r="A472" s="102"/>
      <c r="B472" s="21"/>
      <c r="C472" s="22" t="s">
        <v>33</v>
      </c>
      <c r="D472" s="23"/>
      <c r="E472" s="38"/>
      <c r="F472" s="135">
        <f>SUM(F450:F471)</f>
        <v>0</v>
      </c>
    </row>
    <row r="473" spans="1:10" ht="13.5" thickTop="1">
      <c r="A473" s="105"/>
      <c r="C473" s="4"/>
      <c r="D473" s="4"/>
      <c r="F473" s="34"/>
      <c r="G473" s="4"/>
    </row>
    <row r="474" spans="1:10">
      <c r="A474" s="105"/>
      <c r="C474" s="4"/>
      <c r="D474" s="4"/>
      <c r="F474" s="34"/>
      <c r="G474" s="4"/>
    </row>
    <row r="475" spans="1:10" ht="12" customHeight="1">
      <c r="A475" s="95" t="s">
        <v>640</v>
      </c>
      <c r="B475" s="31"/>
      <c r="C475" s="518" t="s">
        <v>9</v>
      </c>
      <c r="D475" s="519"/>
      <c r="E475" s="33"/>
      <c r="F475" s="140"/>
      <c r="G475" s="25"/>
      <c r="H475" s="26"/>
      <c r="I475" s="516"/>
      <c r="J475" s="517"/>
    </row>
    <row r="476" spans="1:10">
      <c r="A476" s="105"/>
      <c r="C476" s="4"/>
      <c r="D476" s="4"/>
      <c r="F476" s="34"/>
      <c r="G476" s="4"/>
    </row>
    <row r="477" spans="1:10">
      <c r="A477" s="105"/>
      <c r="C477" s="4"/>
      <c r="D477" s="4"/>
      <c r="F477" s="34"/>
      <c r="G477" s="4"/>
    </row>
    <row r="478" spans="1:10" ht="39" customHeight="1">
      <c r="A478" s="98" t="s">
        <v>641</v>
      </c>
      <c r="B478" s="6"/>
      <c r="C478" s="514" t="s">
        <v>328</v>
      </c>
      <c r="D478" s="514"/>
      <c r="E478" s="514"/>
      <c r="F478" s="155"/>
      <c r="G478" s="168"/>
      <c r="H478" s="6"/>
      <c r="I478" s="6"/>
      <c r="J478" s="6"/>
    </row>
    <row r="479" spans="1:10" ht="16.5" customHeight="1">
      <c r="B479" s="6"/>
      <c r="C479" s="120"/>
      <c r="D479" s="120"/>
      <c r="E479" s="36"/>
      <c r="F479" s="137">
        <f>(most_skupno_pripravljalna+most_skupno_zemeljska+most_skupno_voziscne+most_skupno_odvodnjavanje+most_skupno_gradbenainobrtniska+most_skupno_oprema+most_skupno_tujestoritve)*0.1</f>
        <v>0</v>
      </c>
      <c r="G479" s="168"/>
      <c r="H479" s="6"/>
      <c r="I479" s="6"/>
      <c r="J479" s="6"/>
    </row>
    <row r="480" spans="1:10">
      <c r="A480" s="101"/>
      <c r="B480" s="18"/>
      <c r="C480" s="19"/>
      <c r="D480" s="20"/>
      <c r="E480" s="37"/>
      <c r="F480" s="159"/>
    </row>
    <row r="481" spans="1:7" ht="13.5" thickBot="1">
      <c r="A481" s="102"/>
      <c r="B481" s="21"/>
      <c r="C481" s="22" t="s">
        <v>10</v>
      </c>
      <c r="D481" s="23"/>
      <c r="E481" s="38"/>
      <c r="F481" s="135">
        <f>SUM(F476:F480)</f>
        <v>0</v>
      </c>
    </row>
    <row r="482" spans="1:7" ht="25.5" customHeight="1" thickTop="1">
      <c r="A482" s="101"/>
      <c r="B482" s="18"/>
      <c r="C482" s="534" t="s">
        <v>300</v>
      </c>
      <c r="D482" s="535"/>
      <c r="E482" s="535"/>
      <c r="F482" s="170"/>
    </row>
    <row r="483" spans="1:7">
      <c r="A483" s="101"/>
      <c r="B483" s="18"/>
      <c r="C483" s="27"/>
      <c r="D483" s="28"/>
      <c r="E483" s="37"/>
      <c r="F483" s="170"/>
    </row>
    <row r="484" spans="1:7">
      <c r="A484" s="105"/>
      <c r="C484" s="4"/>
      <c r="D484" s="4"/>
      <c r="F484" s="34"/>
      <c r="G484" s="4"/>
    </row>
    <row r="485" spans="1:7">
      <c r="A485" s="105"/>
      <c r="C485" s="4"/>
      <c r="D485" s="4"/>
      <c r="F485" s="34"/>
      <c r="G485" s="4"/>
    </row>
    <row r="486" spans="1:7">
      <c r="A486" s="105"/>
      <c r="C486" s="4"/>
      <c r="D486" s="4"/>
      <c r="F486" s="34"/>
      <c r="G486" s="4"/>
    </row>
    <row r="487" spans="1:7">
      <c r="A487" s="105"/>
      <c r="C487" s="4"/>
      <c r="D487" s="4"/>
      <c r="F487" s="34"/>
      <c r="G487" s="4"/>
    </row>
    <row r="488" spans="1:7">
      <c r="A488" s="105"/>
      <c r="C488" s="4"/>
      <c r="D488" s="4"/>
      <c r="F488" s="34"/>
      <c r="G488" s="4"/>
    </row>
    <row r="490" spans="1:7">
      <c r="C490" s="514"/>
      <c r="D490" s="514"/>
      <c r="E490" s="514"/>
      <c r="F490" s="155"/>
    </row>
    <row r="492" spans="1:7">
      <c r="C492" s="9"/>
      <c r="D492" s="5"/>
    </row>
  </sheetData>
  <sheetProtection formatCells="0" formatColumns="0" formatRows="0"/>
  <mergeCells count="168">
    <mergeCell ref="C428:E428"/>
    <mergeCell ref="C394:E394"/>
    <mergeCell ref="C400:D400"/>
    <mergeCell ref="C432:E432"/>
    <mergeCell ref="C408:E408"/>
    <mergeCell ref="C411:E411"/>
    <mergeCell ref="C418:E418"/>
    <mergeCell ref="C422:E422"/>
    <mergeCell ref="I438:J438"/>
    <mergeCell ref="C425:E425"/>
    <mergeCell ref="C406:D406"/>
    <mergeCell ref="C414:E414"/>
    <mergeCell ref="I449:J449"/>
    <mergeCell ref="I475:J475"/>
    <mergeCell ref="C490:E490"/>
    <mergeCell ref="C463:E463"/>
    <mergeCell ref="C475:D475"/>
    <mergeCell ref="C482:E482"/>
    <mergeCell ref="C468:E468"/>
    <mergeCell ref="C443:E443"/>
    <mergeCell ref="C478:E478"/>
    <mergeCell ref="C441:E441"/>
    <mergeCell ref="C438:D438"/>
    <mergeCell ref="C449:D449"/>
    <mergeCell ref="C440:E440"/>
    <mergeCell ref="C456:E456"/>
    <mergeCell ref="C37:E37"/>
    <mergeCell ref="C40:E40"/>
    <mergeCell ref="C41:E41"/>
    <mergeCell ref="C112:D112"/>
    <mergeCell ref="C113:E113"/>
    <mergeCell ref="C106:E106"/>
    <mergeCell ref="C101:E101"/>
    <mergeCell ref="C98:E98"/>
    <mergeCell ref="C99:E99"/>
    <mergeCell ref="C66:E66"/>
    <mergeCell ref="C73:E73"/>
    <mergeCell ref="C93:E93"/>
    <mergeCell ref="C125:E125"/>
    <mergeCell ref="C287:E287"/>
    <mergeCell ref="C303:E303"/>
    <mergeCell ref="C332:E332"/>
    <mergeCell ref="C349:E349"/>
    <mergeCell ref="C362:E362"/>
    <mergeCell ref="C330:D330"/>
    <mergeCell ref="A2:F2"/>
    <mergeCell ref="C229:D229"/>
    <mergeCell ref="C6:D6"/>
    <mergeCell ref="C199:E199"/>
    <mergeCell ref="C4:D4"/>
    <mergeCell ref="C8:E8"/>
    <mergeCell ref="C135:E135"/>
    <mergeCell ref="C121:E121"/>
    <mergeCell ref="C86:E86"/>
    <mergeCell ref="C196:E196"/>
    <mergeCell ref="C105:E105"/>
    <mergeCell ref="C193:D193"/>
    <mergeCell ref="C109:E109"/>
    <mergeCell ref="C110:E110"/>
    <mergeCell ref="C215:E215"/>
    <mergeCell ref="C160:D160"/>
    <mergeCell ref="C12:E12"/>
    <mergeCell ref="C20:E20"/>
    <mergeCell ref="C24:E24"/>
    <mergeCell ref="C28:E28"/>
    <mergeCell ref="C34:D34"/>
    <mergeCell ref="C77:E77"/>
    <mergeCell ref="C195:E195"/>
    <mergeCell ref="C221:E221"/>
    <mergeCell ref="C316:D316"/>
    <mergeCell ref="C318:E318"/>
    <mergeCell ref="C352:D352"/>
    <mergeCell ref="C333:D333"/>
    <mergeCell ref="C299:E299"/>
    <mergeCell ref="C312:E312"/>
    <mergeCell ref="C322:E322"/>
    <mergeCell ref="C169:D169"/>
    <mergeCell ref="C291:E291"/>
    <mergeCell ref="C307:E307"/>
    <mergeCell ref="C336:E336"/>
    <mergeCell ref="C239:E239"/>
    <mergeCell ref="C231:E231"/>
    <mergeCell ref="C235:D235"/>
    <mergeCell ref="C45:E45"/>
    <mergeCell ref="C276:D276"/>
    <mergeCell ref="C186:D186"/>
    <mergeCell ref="C244:D244"/>
    <mergeCell ref="C261:E261"/>
    <mergeCell ref="C246:D246"/>
    <mergeCell ref="C254:D254"/>
    <mergeCell ref="C270:E270"/>
    <mergeCell ref="C267:E267"/>
    <mergeCell ref="C259:D259"/>
    <mergeCell ref="C203:E203"/>
    <mergeCell ref="C207:E207"/>
    <mergeCell ref="C182:E182"/>
    <mergeCell ref="C161:E161"/>
    <mergeCell ref="C211:D211"/>
    <mergeCell ref="C227:D227"/>
    <mergeCell ref="C81:E81"/>
    <mergeCell ref="C153:D153"/>
    <mergeCell ref="C170:E170"/>
    <mergeCell ref="C108:D108"/>
    <mergeCell ref="C165:E165"/>
    <mergeCell ref="C117:E117"/>
    <mergeCell ref="C237:D237"/>
    <mergeCell ref="C181:E181"/>
    <mergeCell ref="C36:E36"/>
    <mergeCell ref="C32:D32"/>
    <mergeCell ref="C16:E16"/>
    <mergeCell ref="C257:D257"/>
    <mergeCell ref="C83:E83"/>
    <mergeCell ref="C139:E139"/>
    <mergeCell ref="C145:E145"/>
    <mergeCell ref="C149:E149"/>
    <mergeCell ref="C179:D179"/>
    <mergeCell ref="C44:E44"/>
    <mergeCell ref="C48:E48"/>
    <mergeCell ref="C49:E49"/>
    <mergeCell ref="C52:E52"/>
    <mergeCell ref="C64:E64"/>
    <mergeCell ref="C102:E102"/>
    <mergeCell ref="C166:D166"/>
    <mergeCell ref="C175:E175"/>
    <mergeCell ref="C213:D213"/>
    <mergeCell ref="C176:E176"/>
    <mergeCell ref="C248:E248"/>
    <mergeCell ref="C56:E56"/>
    <mergeCell ref="C57:E57"/>
    <mergeCell ref="C60:E60"/>
    <mergeCell ref="C61:E61"/>
    <mergeCell ref="C382:E382"/>
    <mergeCell ref="C380:D380"/>
    <mergeCell ref="C402:E402"/>
    <mergeCell ref="C326:E326"/>
    <mergeCell ref="C354:E354"/>
    <mergeCell ref="C340:E340"/>
    <mergeCell ref="C365:E365"/>
    <mergeCell ref="C369:E369"/>
    <mergeCell ref="C358:E358"/>
    <mergeCell ref="C348:E348"/>
    <mergeCell ref="C355:D355"/>
    <mergeCell ref="C376:E376"/>
    <mergeCell ref="C390:E390"/>
    <mergeCell ref="C69:E69"/>
    <mergeCell ref="C70:E70"/>
    <mergeCell ref="C373:D373"/>
    <mergeCell ref="C273:E273"/>
    <mergeCell ref="C398:D398"/>
    <mergeCell ref="C285:D285"/>
    <mergeCell ref="C344:E344"/>
    <mergeCell ref="C386:E386"/>
    <mergeCell ref="C284:D284"/>
    <mergeCell ref="C278:E278"/>
    <mergeCell ref="C252:D252"/>
    <mergeCell ref="C265:D265"/>
    <mergeCell ref="C158:D158"/>
    <mergeCell ref="C156:D156"/>
    <mergeCell ref="C232:D232"/>
    <mergeCell ref="C114:E114"/>
    <mergeCell ref="C240:E240"/>
    <mergeCell ref="C189:E189"/>
    <mergeCell ref="C173:D173"/>
    <mergeCell ref="C188:E188"/>
    <mergeCell ref="C219:D219"/>
    <mergeCell ref="C129:E129"/>
    <mergeCell ref="C295:E295"/>
    <mergeCell ref="C375:D375"/>
  </mergeCells>
  <phoneticPr fontId="0" type="noConversion"/>
  <pageMargins left="0.98425196850393704" right="0.70866141732283472" top="0.74803149606299213" bottom="0.74803149606299213" header="0.31496062992125984" footer="0.31496062992125984"/>
  <pageSetup paperSize="9" orientation="landscape" r:id="rId1"/>
  <headerFooter alignWithMargins="0">
    <oddFooter>&amp;CSl. Gradec - Most čez potok Barbara                                                                  Stran &amp;P od &amp;N</oddFooter>
  </headerFooter>
  <rowBreaks count="7" manualBreakCount="7">
    <brk id="155" max="16383" man="1"/>
    <brk id="226" max="16383" man="1"/>
    <brk id="256" max="16383" man="1"/>
    <brk id="283" max="16383" man="1"/>
    <brk id="437" max="16383" man="1"/>
    <brk id="448" max="16383" man="1"/>
    <brk id="474" max="16383" man="1"/>
  </rowBreaks>
  <ignoredErrors>
    <ignoredError sqref="A34 A64 A81 A91 A96 A133 A143 A237 A246 A252 A400 A406"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132"/>
  <sheetViews>
    <sheetView view="pageLayout" zoomScaleNormal="100" workbookViewId="0">
      <selection activeCell="A20" sqref="A20"/>
    </sheetView>
  </sheetViews>
  <sheetFormatPr defaultRowHeight="12.75"/>
  <cols>
    <col min="1" max="1" width="40.140625" style="4" customWidth="1"/>
    <col min="2" max="2" width="13.42578125" style="4" customWidth="1"/>
    <col min="3" max="3" width="22.7109375" style="175" customWidth="1"/>
    <col min="4" max="16384" width="9.140625" style="4"/>
  </cols>
  <sheetData>
    <row r="2" spans="1:8" s="48" customFormat="1" ht="15.75">
      <c r="A2" s="536" t="s">
        <v>43</v>
      </c>
      <c r="B2" s="536"/>
      <c r="C2" s="536"/>
      <c r="D2" s="173"/>
      <c r="E2" s="173"/>
      <c r="F2" s="173"/>
      <c r="G2" s="173"/>
      <c r="H2" s="173"/>
    </row>
    <row r="3" spans="1:8" ht="15.75">
      <c r="A3" s="138"/>
      <c r="B3" s="138"/>
      <c r="C3" s="174"/>
      <c r="D3" s="138"/>
      <c r="E3" s="138"/>
      <c r="F3" s="138"/>
      <c r="G3" s="138"/>
      <c r="H3" s="138"/>
    </row>
    <row r="4" spans="1:8" ht="20.100000000000001" customHeight="1"/>
    <row r="5" spans="1:8" ht="20.100000000000001" customHeight="1"/>
    <row r="6" spans="1:8" s="176" customFormat="1" ht="20.100000000000001" customHeight="1">
      <c r="A6" s="11" t="s">
        <v>11</v>
      </c>
      <c r="B6" s="10"/>
      <c r="C6" s="183">
        <f>most_skupno_pripravljalna</f>
        <v>0</v>
      </c>
    </row>
    <row r="7" spans="1:8" s="176" customFormat="1" ht="20.100000000000001" customHeight="1">
      <c r="A7" s="11" t="s">
        <v>12</v>
      </c>
      <c r="C7" s="183">
        <f>most_skupno_zemeljska</f>
        <v>0</v>
      </c>
    </row>
    <row r="8" spans="1:8" s="176" customFormat="1" ht="20.100000000000001" customHeight="1">
      <c r="A8" s="11" t="s">
        <v>20</v>
      </c>
      <c r="C8" s="183">
        <f>most_skupno_voziscne</f>
        <v>0</v>
      </c>
    </row>
    <row r="9" spans="1:8" s="176" customFormat="1" ht="20.100000000000001" customHeight="1">
      <c r="A9" s="11" t="s">
        <v>23</v>
      </c>
      <c r="C9" s="183">
        <f>most_skupno_odvodnjavanje</f>
        <v>0</v>
      </c>
    </row>
    <row r="10" spans="1:8" s="176" customFormat="1" ht="20.100000000000001" customHeight="1">
      <c r="A10" s="11" t="s">
        <v>26</v>
      </c>
      <c r="C10" s="183">
        <f>most_skupno_gradbenainobrtniska</f>
        <v>0</v>
      </c>
    </row>
    <row r="11" spans="1:8" s="176" customFormat="1" ht="20.100000000000001" customHeight="1">
      <c r="A11" s="11" t="s">
        <v>98</v>
      </c>
      <c r="C11" s="183">
        <f>most_skupno_oprema</f>
        <v>0</v>
      </c>
    </row>
    <row r="12" spans="1:8" s="176" customFormat="1" ht="20.100000000000001" customHeight="1">
      <c r="A12" s="11" t="s">
        <v>32</v>
      </c>
      <c r="C12" s="184">
        <f>most_skupno_tujestoritve</f>
        <v>0</v>
      </c>
    </row>
    <row r="13" spans="1:8" s="178" customFormat="1" ht="20.100000000000001" customHeight="1" thickBot="1">
      <c r="A13" s="32" t="s">
        <v>642</v>
      </c>
      <c r="B13" s="177"/>
      <c r="C13" s="185">
        <f>most_skupno_razno</f>
        <v>0</v>
      </c>
    </row>
    <row r="14" spans="1:8" ht="20.100000000000001" customHeight="1" thickTop="1">
      <c r="A14" s="12"/>
      <c r="B14" s="18"/>
      <c r="C14" s="186"/>
      <c r="D14" s="18"/>
    </row>
    <row r="15" spans="1:8" ht="20.100000000000001" customHeight="1">
      <c r="A15" s="13" t="s">
        <v>13</v>
      </c>
      <c r="C15" s="187">
        <f>SUM(C6:C14)</f>
        <v>0</v>
      </c>
    </row>
    <row r="16" spans="1:8" ht="20.100000000000001" customHeight="1">
      <c r="A16" s="15" t="s">
        <v>14</v>
      </c>
      <c r="B16" s="179"/>
      <c r="C16" s="184">
        <v>0</v>
      </c>
      <c r="D16" s="18"/>
    </row>
    <row r="17" spans="1:4" ht="20.100000000000001" customHeight="1">
      <c r="A17" s="14" t="s">
        <v>15</v>
      </c>
      <c r="C17" s="187">
        <f>C15-C16</f>
        <v>0</v>
      </c>
    </row>
    <row r="18" spans="1:4" ht="20.100000000000001" customHeight="1" thickBot="1">
      <c r="A18" s="16" t="s">
        <v>138</v>
      </c>
      <c r="B18" s="180"/>
      <c r="C18" s="188">
        <f>0.22*C17</f>
        <v>0</v>
      </c>
      <c r="D18" s="18"/>
    </row>
    <row r="19" spans="1:4" ht="20.100000000000001" customHeight="1" thickTop="1">
      <c r="A19" s="17" t="s">
        <v>15</v>
      </c>
      <c r="B19" s="176"/>
      <c r="C19" s="189">
        <f>C17+C18</f>
        <v>0</v>
      </c>
    </row>
    <row r="20" spans="1:4" ht="20.100000000000001" customHeight="1">
      <c r="A20" s="17"/>
      <c r="B20" s="176"/>
      <c r="C20" s="181"/>
    </row>
    <row r="21" spans="1:4" ht="20.100000000000001" customHeight="1">
      <c r="A21" s="17"/>
      <c r="B21" s="176"/>
      <c r="C21" s="181"/>
    </row>
    <row r="22" spans="1:4" ht="20.100000000000001" customHeight="1">
      <c r="A22" s="182"/>
    </row>
    <row r="23" spans="1:4" ht="20.100000000000001" customHeight="1">
      <c r="A23" s="182"/>
    </row>
    <row r="24" spans="1:4" ht="20.100000000000001" customHeight="1">
      <c r="A24" s="182"/>
    </row>
    <row r="25" spans="1:4" ht="20.100000000000001" customHeight="1">
      <c r="A25" s="182"/>
    </row>
    <row r="26" spans="1:4" ht="20.100000000000001" customHeight="1">
      <c r="A26" s="182"/>
    </row>
    <row r="27" spans="1:4" ht="20.100000000000001" customHeight="1">
      <c r="A27" s="182"/>
    </row>
    <row r="28" spans="1:4" ht="20.100000000000001" customHeight="1">
      <c r="A28" s="182"/>
    </row>
    <row r="29" spans="1:4" ht="20.100000000000001" customHeight="1">
      <c r="A29" s="182"/>
    </row>
    <row r="30" spans="1:4" ht="20.100000000000001" customHeight="1">
      <c r="A30" s="182"/>
    </row>
    <row r="31" spans="1:4" ht="20.100000000000001" customHeight="1">
      <c r="A31" s="182"/>
    </row>
    <row r="32" spans="1:4" ht="20.100000000000001" customHeight="1">
      <c r="A32" s="182"/>
    </row>
    <row r="33" spans="1:1" ht="20.100000000000001" customHeight="1">
      <c r="A33" s="182"/>
    </row>
    <row r="34" spans="1:1" ht="20.100000000000001" customHeight="1">
      <c r="A34" s="182"/>
    </row>
    <row r="35" spans="1:1" ht="20.100000000000001" customHeight="1">
      <c r="A35" s="182"/>
    </row>
    <row r="36" spans="1:1" ht="20.100000000000001" customHeight="1">
      <c r="A36" s="182"/>
    </row>
    <row r="37" spans="1:1" ht="20.100000000000001" customHeight="1">
      <c r="A37" s="182"/>
    </row>
    <row r="38" spans="1:1" ht="20.100000000000001" customHeight="1">
      <c r="A38" s="182"/>
    </row>
    <row r="39" spans="1:1" ht="20.100000000000001" customHeight="1">
      <c r="A39" s="182"/>
    </row>
    <row r="40" spans="1:1" ht="20.100000000000001" customHeight="1">
      <c r="A40" s="182"/>
    </row>
    <row r="41" spans="1:1" ht="20.100000000000001" customHeight="1">
      <c r="A41" s="182"/>
    </row>
    <row r="42" spans="1:1" ht="20.100000000000001" customHeight="1">
      <c r="A42" s="182"/>
    </row>
    <row r="43" spans="1:1" ht="20.100000000000001" customHeight="1">
      <c r="A43" s="182"/>
    </row>
    <row r="44" spans="1:1" ht="20.100000000000001" customHeight="1">
      <c r="A44" s="182"/>
    </row>
    <row r="45" spans="1:1" ht="20.100000000000001" customHeight="1">
      <c r="A45" s="182"/>
    </row>
    <row r="46" spans="1:1" ht="20.100000000000001" customHeight="1">
      <c r="A46" s="182"/>
    </row>
    <row r="47" spans="1:1" ht="20.100000000000001" customHeight="1">
      <c r="A47" s="182"/>
    </row>
    <row r="48" spans="1:1" ht="20.100000000000001" customHeight="1">
      <c r="A48" s="182"/>
    </row>
    <row r="49" spans="1:1" ht="20.100000000000001" customHeight="1">
      <c r="A49" s="182"/>
    </row>
    <row r="50" spans="1:1" ht="20.100000000000001" customHeight="1">
      <c r="A50" s="182"/>
    </row>
    <row r="51" spans="1:1" ht="20.100000000000001" customHeight="1">
      <c r="A51" s="182"/>
    </row>
    <row r="52" spans="1:1" ht="20.100000000000001" customHeight="1">
      <c r="A52" s="182"/>
    </row>
    <row r="53" spans="1:1" ht="20.100000000000001" customHeight="1">
      <c r="A53" s="182"/>
    </row>
    <row r="54" spans="1:1" ht="20.100000000000001" customHeight="1">
      <c r="A54" s="182"/>
    </row>
    <row r="55" spans="1:1" ht="20.100000000000001" customHeight="1">
      <c r="A55" s="182"/>
    </row>
    <row r="56" spans="1:1" ht="20.100000000000001" customHeight="1"/>
    <row r="57" spans="1:1" ht="20.100000000000001" customHeight="1"/>
    <row r="58" spans="1:1" ht="20.100000000000001" customHeight="1"/>
    <row r="59" spans="1:1" ht="20.100000000000001" customHeight="1"/>
    <row r="60" spans="1:1" ht="20.100000000000001" customHeight="1"/>
    <row r="61" spans="1:1" ht="20.100000000000001" customHeight="1"/>
    <row r="62" spans="1:1" ht="20.100000000000001" customHeight="1"/>
    <row r="63" spans="1:1" ht="20.100000000000001" customHeight="1"/>
    <row r="64" spans="1:1"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sheetData>
  <mergeCells count="1">
    <mergeCell ref="A2:C2"/>
  </mergeCells>
  <phoneticPr fontId="0" type="noConversion"/>
  <pageMargins left="0.98425196850393704" right="0.78740157480314965" top="1.3779527559055118" bottom="0.98425196850393704" header="0" footer="0"/>
  <pageSetup paperSize="9" firstPageNumber="0" orientation="landscape" horizontalDpi="4294967293" verticalDpi="300" r:id="rId1"/>
  <headerFooter alignWithMargins="0">
    <oddHeader xml:space="preserve">&amp;L&amp;"Arial CE,Krepko"&amp;14Rekonstrukcija mostu čez potok Barbara v Slovenj Gradcu (MB0116) na G1-4, na odseku 1258 v km 8,550         &amp;R
</oddHeader>
    <oddFooter>&amp;LSl. Gradec - Barbara&amp;CMost - Rekapitulacija&amp;R&amp;P/&amp;N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77"/>
  <sheetViews>
    <sheetView view="pageLayout" zoomScaleNormal="100" workbookViewId="0">
      <selection activeCell="B1" sqref="B1:I1"/>
    </sheetView>
  </sheetViews>
  <sheetFormatPr defaultRowHeight="12.75"/>
  <cols>
    <col min="1" max="1" width="1.42578125" style="4" customWidth="1"/>
    <col min="2" max="2" width="3.140625" style="4" customWidth="1"/>
    <col min="3" max="3" width="2.28515625" style="48" customWidth="1"/>
    <col min="4" max="4" width="7.5703125" style="4" customWidth="1"/>
    <col min="5" max="5" width="49.5703125" style="3" customWidth="1"/>
    <col min="6" max="6" width="4.5703125" style="4" customWidth="1"/>
    <col min="7" max="7" width="7.85546875" style="4" customWidth="1"/>
    <col min="8" max="8" width="8.28515625" style="4" customWidth="1"/>
    <col min="9" max="9" width="11.7109375" style="4" customWidth="1"/>
    <col min="10" max="10" width="29.42578125" style="4" customWidth="1"/>
    <col min="11" max="11" width="9.140625" style="18"/>
    <col min="12" max="16384" width="9.140625" style="4"/>
  </cols>
  <sheetData>
    <row r="1" spans="2:11" ht="18">
      <c r="B1" s="537" t="s">
        <v>693</v>
      </c>
      <c r="C1" s="537"/>
      <c r="D1" s="537"/>
      <c r="E1" s="537"/>
      <c r="F1" s="537"/>
      <c r="G1" s="537"/>
      <c r="H1" s="537"/>
      <c r="I1" s="537"/>
    </row>
    <row r="3" spans="2:11">
      <c r="B3" s="190" t="s">
        <v>349</v>
      </c>
      <c r="C3" s="191"/>
      <c r="D3" s="190" t="s">
        <v>350</v>
      </c>
      <c r="E3" s="192" t="s">
        <v>351</v>
      </c>
      <c r="F3" s="190" t="s">
        <v>352</v>
      </c>
      <c r="G3" s="190" t="s">
        <v>353</v>
      </c>
      <c r="H3" s="190" t="s">
        <v>354</v>
      </c>
      <c r="I3" s="190" t="s">
        <v>355</v>
      </c>
    </row>
    <row r="4" spans="2:11">
      <c r="B4" s="193"/>
      <c r="C4" s="194"/>
      <c r="D4" s="193"/>
      <c r="E4" s="195"/>
      <c r="F4" s="196"/>
      <c r="G4" s="196"/>
      <c r="H4" s="196"/>
      <c r="I4" s="196"/>
    </row>
    <row r="5" spans="2:11" s="176" customFormat="1" ht="15.75">
      <c r="B5" s="197"/>
      <c r="C5" s="198"/>
      <c r="D5" s="199" t="s">
        <v>356</v>
      </c>
      <c r="E5" s="200" t="s">
        <v>357</v>
      </c>
      <c r="F5" s="201"/>
      <c r="G5" s="201"/>
      <c r="H5" s="201"/>
      <c r="I5" s="201"/>
      <c r="K5" s="178"/>
    </row>
    <row r="6" spans="2:11">
      <c r="B6" s="202"/>
      <c r="C6" s="203"/>
      <c r="D6" s="204"/>
      <c r="E6" s="205"/>
      <c r="F6" s="196"/>
      <c r="G6" s="196"/>
      <c r="H6" s="196"/>
      <c r="I6" s="309"/>
    </row>
    <row r="7" spans="2:11" ht="28.5" customHeight="1">
      <c r="B7" s="202" t="s">
        <v>358</v>
      </c>
      <c r="C7" s="203"/>
      <c r="D7" s="202" t="s">
        <v>146</v>
      </c>
      <c r="E7" s="206" t="s">
        <v>359</v>
      </c>
      <c r="F7" s="196" t="s">
        <v>148</v>
      </c>
      <c r="G7" s="308">
        <v>0.1</v>
      </c>
      <c r="H7" s="208">
        <v>0</v>
      </c>
      <c r="I7" s="505">
        <f>G7*H7</f>
        <v>0</v>
      </c>
    </row>
    <row r="8" spans="2:11">
      <c r="B8" s="202"/>
      <c r="C8" s="203"/>
      <c r="D8" s="202"/>
      <c r="E8" s="209"/>
      <c r="F8" s="196"/>
      <c r="G8" s="309"/>
      <c r="H8" s="196"/>
      <c r="I8" s="309"/>
    </row>
    <row r="9" spans="2:11" ht="28.5" customHeight="1">
      <c r="B9" s="202" t="s">
        <v>360</v>
      </c>
      <c r="C9" s="203"/>
      <c r="D9" s="202" t="s">
        <v>361</v>
      </c>
      <c r="E9" s="209" t="s">
        <v>362</v>
      </c>
      <c r="F9" s="196" t="s">
        <v>153</v>
      </c>
      <c r="G9" s="308">
        <v>9</v>
      </c>
      <c r="H9" s="208">
        <v>0</v>
      </c>
      <c r="I9" s="505">
        <f>G9*H9</f>
        <v>0</v>
      </c>
    </row>
    <row r="10" spans="2:11">
      <c r="B10" s="202"/>
      <c r="C10" s="203"/>
      <c r="D10" s="202"/>
      <c r="E10" s="209"/>
      <c r="F10" s="196"/>
      <c r="G10" s="309"/>
      <c r="H10" s="196"/>
      <c r="I10" s="309"/>
    </row>
    <row r="11" spans="2:11" ht="28.5" customHeight="1">
      <c r="B11" s="202" t="s">
        <v>363</v>
      </c>
      <c r="C11" s="203"/>
      <c r="D11" s="202" t="s">
        <v>269</v>
      </c>
      <c r="E11" s="209" t="s">
        <v>364</v>
      </c>
      <c r="F11" s="196" t="s">
        <v>365</v>
      </c>
      <c r="G11" s="308">
        <v>30</v>
      </c>
      <c r="H11" s="208">
        <v>0</v>
      </c>
      <c r="I11" s="505">
        <f>G11*H11</f>
        <v>0</v>
      </c>
    </row>
    <row r="12" spans="2:11">
      <c r="B12" s="202"/>
      <c r="C12" s="203"/>
      <c r="D12" s="202"/>
      <c r="E12" s="209"/>
      <c r="F12" s="196"/>
      <c r="G12" s="309"/>
      <c r="H12" s="196"/>
      <c r="I12" s="309"/>
    </row>
    <row r="13" spans="2:11" ht="28.5" customHeight="1">
      <c r="B13" s="202" t="s">
        <v>366</v>
      </c>
      <c r="C13" s="203"/>
      <c r="D13" s="203" t="s">
        <v>367</v>
      </c>
      <c r="E13" s="209" t="s">
        <v>368</v>
      </c>
      <c r="F13" s="196" t="s">
        <v>57</v>
      </c>
      <c r="G13" s="308">
        <v>150</v>
      </c>
      <c r="H13" s="208">
        <v>0</v>
      </c>
      <c r="I13" s="505">
        <f>G13*H13</f>
        <v>0</v>
      </c>
    </row>
    <row r="14" spans="2:11">
      <c r="B14" s="202"/>
      <c r="C14" s="203"/>
      <c r="D14" s="202"/>
      <c r="E14" s="209"/>
      <c r="F14" s="196"/>
      <c r="G14" s="309"/>
      <c r="H14" s="196"/>
      <c r="I14" s="309"/>
    </row>
    <row r="15" spans="2:11" ht="28.5" customHeight="1">
      <c r="B15" s="202" t="s">
        <v>369</v>
      </c>
      <c r="C15" s="203"/>
      <c r="D15" s="202" t="s">
        <v>370</v>
      </c>
      <c r="E15" s="209" t="s">
        <v>371</v>
      </c>
      <c r="F15" s="196" t="s">
        <v>365</v>
      </c>
      <c r="G15" s="308">
        <v>90</v>
      </c>
      <c r="H15" s="208">
        <v>0</v>
      </c>
      <c r="I15" s="505">
        <f>G15*H15</f>
        <v>0</v>
      </c>
    </row>
    <row r="16" spans="2:11">
      <c r="B16" s="202"/>
      <c r="C16" s="203"/>
      <c r="D16" s="202"/>
      <c r="E16" s="209"/>
      <c r="F16" s="196"/>
      <c r="G16" s="308"/>
      <c r="H16" s="196"/>
      <c r="I16" s="309"/>
    </row>
    <row r="17" spans="2:11" ht="28.5" customHeight="1">
      <c r="B17" s="202" t="s">
        <v>372</v>
      </c>
      <c r="C17" s="203"/>
      <c r="D17" s="202" t="s">
        <v>373</v>
      </c>
      <c r="E17" s="209" t="s">
        <v>374</v>
      </c>
      <c r="F17" s="196" t="s">
        <v>57</v>
      </c>
      <c r="G17" s="308">
        <v>540</v>
      </c>
      <c r="H17" s="208">
        <v>0</v>
      </c>
      <c r="I17" s="505">
        <f>G17*H17</f>
        <v>0</v>
      </c>
    </row>
    <row r="18" spans="2:11">
      <c r="B18" s="202"/>
      <c r="C18" s="203"/>
      <c r="D18" s="202"/>
      <c r="E18" s="209"/>
      <c r="F18" s="196"/>
      <c r="G18" s="308"/>
      <c r="H18" s="196"/>
      <c r="I18" s="309"/>
    </row>
    <row r="19" spans="2:11" ht="28.5" customHeight="1">
      <c r="B19" s="202" t="s">
        <v>375</v>
      </c>
      <c r="C19" s="203"/>
      <c r="D19" s="203" t="s">
        <v>376</v>
      </c>
      <c r="E19" s="209" t="s">
        <v>377</v>
      </c>
      <c r="F19" s="196" t="s">
        <v>65</v>
      </c>
      <c r="G19" s="308">
        <v>8</v>
      </c>
      <c r="H19" s="208">
        <v>0</v>
      </c>
      <c r="I19" s="505">
        <f>G19*H19</f>
        <v>0</v>
      </c>
    </row>
    <row r="20" spans="2:11">
      <c r="B20" s="202"/>
      <c r="C20" s="203"/>
      <c r="D20" s="204"/>
      <c r="E20" s="205"/>
      <c r="F20" s="196"/>
      <c r="G20" s="308"/>
      <c r="H20" s="196"/>
      <c r="I20" s="309"/>
    </row>
    <row r="21" spans="2:11" ht="28.5" customHeight="1">
      <c r="B21" s="202" t="s">
        <v>378</v>
      </c>
      <c r="C21" s="203"/>
      <c r="D21" s="202" t="s">
        <v>126</v>
      </c>
      <c r="E21" s="209" t="s">
        <v>379</v>
      </c>
      <c r="F21" s="196" t="s">
        <v>153</v>
      </c>
      <c r="G21" s="308">
        <v>5</v>
      </c>
      <c r="H21" s="208">
        <v>0</v>
      </c>
      <c r="I21" s="505">
        <f>G21*H21</f>
        <v>0</v>
      </c>
    </row>
    <row r="22" spans="2:11">
      <c r="B22" s="202"/>
      <c r="C22" s="203"/>
      <c r="D22" s="202"/>
      <c r="E22" s="209"/>
      <c r="F22" s="196"/>
      <c r="G22" s="308"/>
      <c r="H22" s="196"/>
      <c r="I22" s="309"/>
    </row>
    <row r="23" spans="2:11" ht="28.5" customHeight="1">
      <c r="B23" s="202" t="s">
        <v>380</v>
      </c>
      <c r="C23" s="203"/>
      <c r="D23" s="202" t="s">
        <v>177</v>
      </c>
      <c r="E23" s="210" t="s">
        <v>381</v>
      </c>
      <c r="F23" s="211" t="s">
        <v>153</v>
      </c>
      <c r="G23" s="309">
        <v>1</v>
      </c>
      <c r="H23" s="208">
        <v>0</v>
      </c>
      <c r="I23" s="505">
        <f>G23*H23</f>
        <v>0</v>
      </c>
    </row>
    <row r="24" spans="2:11">
      <c r="B24" s="202"/>
      <c r="C24" s="203"/>
      <c r="D24" s="202"/>
      <c r="E24" s="212"/>
      <c r="F24" s="211"/>
      <c r="G24" s="309"/>
      <c r="H24" s="196"/>
      <c r="I24" s="309"/>
    </row>
    <row r="25" spans="2:11">
      <c r="B25" s="213"/>
      <c r="C25" s="214"/>
      <c r="D25" s="215" t="s">
        <v>356</v>
      </c>
      <c r="E25" s="216" t="s">
        <v>382</v>
      </c>
      <c r="F25" s="217"/>
      <c r="G25" s="310"/>
      <c r="H25" s="217"/>
      <c r="I25" s="333">
        <f>SUM(I7:I23)</f>
        <v>0</v>
      </c>
    </row>
    <row r="26" spans="2:11" ht="18" customHeight="1">
      <c r="B26" s="218"/>
      <c r="C26" s="219"/>
      <c r="D26" s="220"/>
      <c r="E26" s="221"/>
      <c r="F26" s="222"/>
      <c r="G26" s="311"/>
      <c r="H26" s="222"/>
      <c r="I26" s="311"/>
    </row>
    <row r="27" spans="2:11" s="176" customFormat="1" ht="15.75">
      <c r="B27" s="223"/>
      <c r="C27" s="224"/>
      <c r="D27" s="225" t="s">
        <v>383</v>
      </c>
      <c r="E27" s="226" t="s">
        <v>384</v>
      </c>
      <c r="F27" s="227"/>
      <c r="G27" s="312"/>
      <c r="H27" s="227"/>
      <c r="I27" s="334"/>
      <c r="K27" s="178"/>
    </row>
    <row r="28" spans="2:11">
      <c r="B28" s="202"/>
      <c r="C28" s="203"/>
      <c r="D28" s="204"/>
      <c r="E28" s="205"/>
      <c r="F28" s="196"/>
      <c r="G28" s="309"/>
      <c r="H28" s="196"/>
      <c r="I28" s="507"/>
      <c r="J28" s="48"/>
    </row>
    <row r="29" spans="2:11" ht="27.75" customHeight="1">
      <c r="B29" s="202" t="s">
        <v>358</v>
      </c>
      <c r="C29" s="203"/>
      <c r="D29" s="228" t="s">
        <v>385</v>
      </c>
      <c r="E29" s="229" t="s">
        <v>386</v>
      </c>
      <c r="F29" s="207" t="s">
        <v>58</v>
      </c>
      <c r="G29" s="308">
        <v>20</v>
      </c>
      <c r="H29" s="208">
        <v>0</v>
      </c>
      <c r="I29" s="505">
        <f>G29*H29</f>
        <v>0</v>
      </c>
      <c r="J29" s="506"/>
    </row>
    <row r="30" spans="2:11">
      <c r="B30" s="202"/>
      <c r="C30" s="203"/>
      <c r="D30" s="204"/>
      <c r="E30" s="205"/>
      <c r="F30" s="196"/>
      <c r="G30" s="309"/>
      <c r="H30" s="196"/>
      <c r="I30" s="309"/>
      <c r="J30" s="48"/>
    </row>
    <row r="31" spans="2:11" ht="27.75" customHeight="1">
      <c r="B31" s="202" t="s">
        <v>360</v>
      </c>
      <c r="C31" s="203"/>
      <c r="D31" s="203" t="s">
        <v>199</v>
      </c>
      <c r="E31" s="209" t="s">
        <v>387</v>
      </c>
      <c r="F31" s="196" t="s">
        <v>58</v>
      </c>
      <c r="G31" s="308">
        <v>663</v>
      </c>
      <c r="H31" s="208">
        <v>0</v>
      </c>
      <c r="I31" s="505">
        <f>G31*H31</f>
        <v>0</v>
      </c>
      <c r="J31" s="48"/>
    </row>
    <row r="32" spans="2:11">
      <c r="B32" s="202"/>
      <c r="C32" s="203"/>
      <c r="D32" s="202"/>
      <c r="E32" s="209"/>
      <c r="F32" s="196"/>
      <c r="G32" s="309"/>
      <c r="H32" s="196"/>
      <c r="I32" s="309"/>
      <c r="J32" s="48"/>
    </row>
    <row r="33" spans="2:10" ht="45" customHeight="1">
      <c r="B33" s="202" t="s">
        <v>363</v>
      </c>
      <c r="C33" s="203"/>
      <c r="D33" s="202" t="s">
        <v>388</v>
      </c>
      <c r="E33" s="231" t="s">
        <v>389</v>
      </c>
      <c r="F33" s="196" t="s">
        <v>58</v>
      </c>
      <c r="G33" s="309">
        <v>63</v>
      </c>
      <c r="H33" s="208">
        <v>0</v>
      </c>
      <c r="I33" s="505">
        <f>G33*H33</f>
        <v>0</v>
      </c>
      <c r="J33" s="48"/>
    </row>
    <row r="34" spans="2:10">
      <c r="B34" s="202"/>
      <c r="C34" s="203"/>
      <c r="D34" s="202"/>
      <c r="E34" s="231"/>
      <c r="F34" s="196"/>
      <c r="G34" s="309"/>
      <c r="H34" s="207"/>
      <c r="I34" s="309"/>
      <c r="J34" s="48"/>
    </row>
    <row r="35" spans="2:10" ht="39.75" customHeight="1">
      <c r="B35" s="202" t="s">
        <v>366</v>
      </c>
      <c r="C35" s="203"/>
      <c r="D35" s="203" t="s">
        <v>390</v>
      </c>
      <c r="E35" s="232" t="s">
        <v>391</v>
      </c>
      <c r="F35" s="207" t="s">
        <v>58</v>
      </c>
      <c r="G35" s="308">
        <v>4</v>
      </c>
      <c r="H35" s="208">
        <v>0</v>
      </c>
      <c r="I35" s="505">
        <f>G35*H35</f>
        <v>0</v>
      </c>
      <c r="J35" s="48"/>
    </row>
    <row r="36" spans="2:10">
      <c r="B36" s="202"/>
      <c r="C36" s="203"/>
      <c r="D36" s="203"/>
      <c r="E36" s="232"/>
      <c r="F36" s="207"/>
      <c r="G36" s="308"/>
      <c r="H36" s="207"/>
      <c r="I36" s="308"/>
      <c r="J36" s="48"/>
    </row>
    <row r="37" spans="2:10" ht="27.75" customHeight="1">
      <c r="B37" s="202" t="s">
        <v>369</v>
      </c>
      <c r="C37" s="203"/>
      <c r="D37" s="203" t="s">
        <v>392</v>
      </c>
      <c r="E37" s="229" t="s">
        <v>393</v>
      </c>
      <c r="F37" s="196" t="s">
        <v>58</v>
      </c>
      <c r="G37" s="308">
        <v>61</v>
      </c>
      <c r="H37" s="208">
        <v>0</v>
      </c>
      <c r="I37" s="505">
        <f>G37*H37</f>
        <v>0</v>
      </c>
      <c r="J37" s="48"/>
    </row>
    <row r="38" spans="2:10">
      <c r="B38" s="202"/>
      <c r="C38" s="203"/>
      <c r="D38" s="203"/>
      <c r="E38" s="209"/>
      <c r="F38" s="196"/>
      <c r="G38" s="308"/>
      <c r="H38" s="196"/>
      <c r="I38" s="309"/>
      <c r="J38" s="48"/>
    </row>
    <row r="39" spans="2:10" ht="27.75" customHeight="1">
      <c r="B39" s="202" t="s">
        <v>372</v>
      </c>
      <c r="C39" s="203"/>
      <c r="D39" s="203" t="s">
        <v>394</v>
      </c>
      <c r="E39" s="209" t="s">
        <v>395</v>
      </c>
      <c r="F39" s="196" t="s">
        <v>396</v>
      </c>
      <c r="G39" s="308">
        <f>(G31+G33+G35-G37)*2</f>
        <v>1338</v>
      </c>
      <c r="H39" s="208">
        <v>0</v>
      </c>
      <c r="I39" s="505">
        <f>G39*H39</f>
        <v>0</v>
      </c>
      <c r="J39" s="48"/>
    </row>
    <row r="40" spans="2:10">
      <c r="B40" s="202"/>
      <c r="C40" s="203"/>
      <c r="D40" s="203"/>
      <c r="E40" s="209"/>
      <c r="F40" s="196"/>
      <c r="G40" s="308"/>
      <c r="H40" s="196"/>
      <c r="I40" s="309"/>
      <c r="J40" s="48"/>
    </row>
    <row r="41" spans="2:10" ht="27.75" customHeight="1">
      <c r="B41" s="202" t="s">
        <v>375</v>
      </c>
      <c r="C41" s="203"/>
      <c r="D41" s="203" t="s">
        <v>112</v>
      </c>
      <c r="E41" s="229" t="s">
        <v>397</v>
      </c>
      <c r="F41" s="196" t="s">
        <v>57</v>
      </c>
      <c r="G41" s="308">
        <v>868</v>
      </c>
      <c r="H41" s="208">
        <v>0</v>
      </c>
      <c r="I41" s="505">
        <f>G41*H41</f>
        <v>0</v>
      </c>
      <c r="J41" s="538"/>
    </row>
    <row r="42" spans="2:10">
      <c r="B42" s="202"/>
      <c r="C42" s="203"/>
      <c r="D42" s="202"/>
      <c r="E42" s="210"/>
      <c r="F42" s="196"/>
      <c r="G42" s="308"/>
      <c r="H42" s="196"/>
      <c r="I42" s="309"/>
      <c r="J42" s="538"/>
    </row>
    <row r="43" spans="2:10" ht="27.75" customHeight="1">
      <c r="B43" s="202" t="s">
        <v>378</v>
      </c>
      <c r="C43" s="203"/>
      <c r="D43" s="202" t="s">
        <v>398</v>
      </c>
      <c r="E43" s="209" t="s">
        <v>399</v>
      </c>
      <c r="F43" s="196" t="s">
        <v>57</v>
      </c>
      <c r="G43" s="308">
        <v>816</v>
      </c>
      <c r="H43" s="208">
        <v>0</v>
      </c>
      <c r="I43" s="505">
        <f>G43*H43</f>
        <v>0</v>
      </c>
      <c r="J43" s="48"/>
    </row>
    <row r="44" spans="2:10">
      <c r="B44" s="202"/>
      <c r="C44" s="203"/>
      <c r="D44" s="202"/>
      <c r="E44" s="212"/>
      <c r="F44" s="211"/>
      <c r="G44" s="313"/>
      <c r="H44" s="233"/>
      <c r="I44" s="335"/>
    </row>
    <row r="45" spans="2:10" ht="27.75" customHeight="1">
      <c r="B45" s="202" t="s">
        <v>380</v>
      </c>
      <c r="C45" s="203"/>
      <c r="D45" s="202" t="s">
        <v>400</v>
      </c>
      <c r="E45" s="209" t="s">
        <v>401</v>
      </c>
      <c r="F45" s="196" t="s">
        <v>57</v>
      </c>
      <c r="G45" s="308">
        <v>140</v>
      </c>
      <c r="H45" s="208">
        <v>0</v>
      </c>
      <c r="I45" s="505">
        <f>G45*H45</f>
        <v>0</v>
      </c>
      <c r="J45" s="48"/>
    </row>
    <row r="46" spans="2:10">
      <c r="B46" s="202"/>
      <c r="C46" s="203"/>
      <c r="D46" s="202"/>
      <c r="E46" s="212"/>
      <c r="F46" s="211"/>
      <c r="G46" s="313"/>
      <c r="H46" s="233"/>
      <c r="I46" s="335"/>
    </row>
    <row r="47" spans="2:10" ht="27.75" customHeight="1">
      <c r="B47" s="202" t="s">
        <v>402</v>
      </c>
      <c r="C47" s="203"/>
      <c r="D47" s="202" t="s">
        <v>205</v>
      </c>
      <c r="E47" s="209" t="s">
        <v>403</v>
      </c>
      <c r="F47" s="196" t="s">
        <v>57</v>
      </c>
      <c r="G47" s="308">
        <v>140</v>
      </c>
      <c r="H47" s="208">
        <v>0</v>
      </c>
      <c r="I47" s="505">
        <f>G47*H47</f>
        <v>0</v>
      </c>
    </row>
    <row r="48" spans="2:10">
      <c r="B48" s="202"/>
      <c r="C48" s="203"/>
      <c r="D48" s="204"/>
      <c r="E48" s="205"/>
      <c r="F48" s="196"/>
      <c r="G48" s="308"/>
      <c r="H48" s="196"/>
      <c r="I48" s="508"/>
    </row>
    <row r="49" spans="2:11" s="237" customFormat="1">
      <c r="B49" s="215"/>
      <c r="C49" s="234"/>
      <c r="D49" s="215" t="s">
        <v>383</v>
      </c>
      <c r="E49" s="235" t="s">
        <v>404</v>
      </c>
      <c r="F49" s="236"/>
      <c r="G49" s="314"/>
      <c r="H49" s="236"/>
      <c r="I49" s="333">
        <f>SUM(I29:I47)</f>
        <v>0</v>
      </c>
      <c r="K49" s="238"/>
    </row>
    <row r="50" spans="2:11" s="237" customFormat="1" ht="18.75" customHeight="1" thickBot="1">
      <c r="B50" s="220"/>
      <c r="C50" s="239"/>
      <c r="D50" s="220"/>
      <c r="E50" s="240"/>
      <c r="F50" s="241"/>
      <c r="G50" s="315"/>
      <c r="H50" s="241"/>
      <c r="I50" s="315"/>
      <c r="K50" s="238"/>
    </row>
    <row r="51" spans="2:11" s="10" customFormat="1" ht="16.5" thickBot="1">
      <c r="B51" s="242"/>
      <c r="C51" s="243"/>
      <c r="D51" s="244" t="s">
        <v>405</v>
      </c>
      <c r="E51" s="245" t="s">
        <v>406</v>
      </c>
      <c r="F51" s="246"/>
      <c r="G51" s="316"/>
      <c r="H51" s="246"/>
      <c r="I51" s="336"/>
      <c r="K51" s="247"/>
    </row>
    <row r="52" spans="2:11" s="237" customFormat="1">
      <c r="B52" s="204"/>
      <c r="C52" s="248"/>
      <c r="D52" s="204"/>
      <c r="E52" s="205"/>
      <c r="F52" s="249"/>
      <c r="G52" s="317"/>
      <c r="H52" s="249"/>
      <c r="I52" s="509"/>
      <c r="K52" s="238"/>
    </row>
    <row r="53" spans="2:11" ht="25.5">
      <c r="B53" s="203" t="s">
        <v>358</v>
      </c>
      <c r="C53" s="203"/>
      <c r="D53" s="203" t="s">
        <v>407</v>
      </c>
      <c r="E53" s="229" t="s">
        <v>408</v>
      </c>
      <c r="F53" s="196" t="s">
        <v>58</v>
      </c>
      <c r="G53" s="308">
        <v>289</v>
      </c>
      <c r="H53" s="208">
        <v>0</v>
      </c>
      <c r="I53" s="505">
        <f>G53*H53</f>
        <v>0</v>
      </c>
    </row>
    <row r="54" spans="2:11">
      <c r="B54" s="203"/>
      <c r="C54" s="203"/>
      <c r="D54" s="203"/>
      <c r="E54" s="229"/>
      <c r="F54" s="196"/>
      <c r="G54" s="308"/>
      <c r="H54" s="196"/>
      <c r="I54" s="309"/>
    </row>
    <row r="55" spans="2:11" ht="25.5">
      <c r="B55" s="203" t="s">
        <v>360</v>
      </c>
      <c r="C55" s="203"/>
      <c r="D55" s="203" t="s">
        <v>409</v>
      </c>
      <c r="E55" s="229" t="s">
        <v>410</v>
      </c>
      <c r="F55" s="196" t="s">
        <v>58</v>
      </c>
      <c r="G55" s="308">
        <v>313</v>
      </c>
      <c r="H55" s="208">
        <v>0</v>
      </c>
      <c r="I55" s="505">
        <f>G55*H55</f>
        <v>0</v>
      </c>
    </row>
    <row r="56" spans="2:11">
      <c r="B56" s="203"/>
      <c r="C56" s="203"/>
      <c r="D56" s="203"/>
      <c r="E56" s="229"/>
      <c r="F56" s="196"/>
      <c r="G56" s="308"/>
      <c r="H56" s="196"/>
      <c r="I56" s="309"/>
    </row>
    <row r="57" spans="2:11" s="251" customFormat="1" ht="25.5">
      <c r="B57" s="203" t="s">
        <v>363</v>
      </c>
      <c r="C57" s="203"/>
      <c r="D57" s="228" t="s">
        <v>411</v>
      </c>
      <c r="E57" s="250" t="s">
        <v>412</v>
      </c>
      <c r="F57" s="233" t="s">
        <v>57</v>
      </c>
      <c r="G57" s="313">
        <v>230</v>
      </c>
      <c r="H57" s="208">
        <v>0</v>
      </c>
      <c r="I57" s="505">
        <f>G57*H57</f>
        <v>0</v>
      </c>
      <c r="K57" s="252"/>
    </row>
    <row r="58" spans="2:11" s="256" customFormat="1" ht="15">
      <c r="B58" s="253"/>
      <c r="C58" s="253"/>
      <c r="D58" s="253"/>
      <c r="E58" s="254"/>
      <c r="F58" s="255"/>
      <c r="G58" s="318"/>
      <c r="H58" s="255"/>
      <c r="I58" s="337"/>
      <c r="K58" s="257"/>
    </row>
    <row r="59" spans="2:11" s="256" customFormat="1" ht="15">
      <c r="B59" s="253"/>
      <c r="C59" s="253"/>
      <c r="D59" s="253" t="s">
        <v>413</v>
      </c>
      <c r="E59" s="254"/>
      <c r="F59" s="255"/>
      <c r="G59" s="318"/>
      <c r="H59" s="255"/>
      <c r="I59" s="337"/>
      <c r="K59" s="257"/>
    </row>
    <row r="60" spans="2:11" s="251" customFormat="1" ht="25.5">
      <c r="B60" s="203" t="s">
        <v>366</v>
      </c>
      <c r="C60" s="203"/>
      <c r="D60" s="228" t="s">
        <v>414</v>
      </c>
      <c r="E60" s="250" t="s">
        <v>415</v>
      </c>
      <c r="F60" s="233" t="s">
        <v>57</v>
      </c>
      <c r="G60" s="313">
        <v>440</v>
      </c>
      <c r="H60" s="208">
        <v>0</v>
      </c>
      <c r="I60" s="505">
        <f>G60*H60</f>
        <v>0</v>
      </c>
      <c r="K60" s="252"/>
    </row>
    <row r="61" spans="2:11">
      <c r="B61" s="202"/>
      <c r="C61" s="203"/>
      <c r="D61" s="202"/>
      <c r="E61" s="231"/>
      <c r="F61" s="196"/>
      <c r="G61" s="308"/>
      <c r="H61" s="196"/>
      <c r="I61" s="335"/>
    </row>
    <row r="62" spans="2:11" s="251" customFormat="1" ht="25.5">
      <c r="B62" s="203" t="s">
        <v>369</v>
      </c>
      <c r="C62" s="203"/>
      <c r="D62" s="228" t="s">
        <v>416</v>
      </c>
      <c r="E62" s="250" t="s">
        <v>417</v>
      </c>
      <c r="F62" s="233" t="s">
        <v>57</v>
      </c>
      <c r="G62" s="313">
        <v>560</v>
      </c>
      <c r="H62" s="208">
        <v>0</v>
      </c>
      <c r="I62" s="505">
        <f>G62*H62</f>
        <v>0</v>
      </c>
      <c r="K62" s="252"/>
    </row>
    <row r="63" spans="2:11">
      <c r="B63" s="202"/>
      <c r="C63" s="203"/>
      <c r="D63" s="202"/>
      <c r="E63" s="231"/>
      <c r="F63" s="196"/>
      <c r="G63" s="308"/>
      <c r="H63" s="196"/>
      <c r="I63" s="335"/>
    </row>
    <row r="64" spans="2:11" ht="25.5">
      <c r="B64" s="202" t="s">
        <v>372</v>
      </c>
      <c r="C64" s="203"/>
      <c r="D64" s="228" t="s">
        <v>418</v>
      </c>
      <c r="E64" s="232" t="s">
        <v>419</v>
      </c>
      <c r="F64" s="196" t="s">
        <v>57</v>
      </c>
      <c r="G64" s="308">
        <v>550</v>
      </c>
      <c r="H64" s="208">
        <v>0</v>
      </c>
      <c r="I64" s="505">
        <f>G64*H64</f>
        <v>0</v>
      </c>
      <c r="J64" s="48"/>
    </row>
    <row r="65" spans="2:11">
      <c r="B65" s="202"/>
      <c r="C65" s="203"/>
      <c r="D65" s="202"/>
      <c r="E65" s="231"/>
      <c r="F65" s="196"/>
      <c r="G65" s="308"/>
      <c r="H65" s="196"/>
      <c r="I65" s="335"/>
    </row>
    <row r="66" spans="2:11" ht="25.5">
      <c r="B66" s="202" t="s">
        <v>375</v>
      </c>
      <c r="C66" s="203"/>
      <c r="D66" s="203" t="s">
        <v>420</v>
      </c>
      <c r="E66" s="231" t="s">
        <v>421</v>
      </c>
      <c r="F66" s="196" t="s">
        <v>57</v>
      </c>
      <c r="G66" s="308">
        <v>20</v>
      </c>
      <c r="H66" s="208">
        <v>0</v>
      </c>
      <c r="I66" s="505">
        <f>G66*H66</f>
        <v>0</v>
      </c>
    </row>
    <row r="67" spans="2:11">
      <c r="B67" s="202"/>
      <c r="C67" s="203"/>
      <c r="D67" s="203"/>
      <c r="E67" s="209"/>
      <c r="F67" s="196"/>
      <c r="G67" s="308"/>
      <c r="H67" s="196"/>
      <c r="I67" s="335"/>
    </row>
    <row r="68" spans="2:11" s="256" customFormat="1" ht="15">
      <c r="B68" s="253"/>
      <c r="C68" s="253"/>
      <c r="D68" s="253" t="s">
        <v>422</v>
      </c>
      <c r="E68" s="254"/>
      <c r="F68" s="255"/>
      <c r="G68" s="318"/>
      <c r="H68" s="255"/>
      <c r="I68" s="337"/>
      <c r="K68" s="257"/>
    </row>
    <row r="69" spans="2:11" s="251" customFormat="1" ht="25.5">
      <c r="B69" s="203" t="s">
        <v>378</v>
      </c>
      <c r="C69" s="203"/>
      <c r="D69" s="228" t="s">
        <v>423</v>
      </c>
      <c r="E69" s="250" t="s">
        <v>424</v>
      </c>
      <c r="F69" s="233" t="s">
        <v>57</v>
      </c>
      <c r="G69" s="313">
        <v>210</v>
      </c>
      <c r="H69" s="208">
        <v>0</v>
      </c>
      <c r="I69" s="505">
        <f>G69*H69</f>
        <v>0</v>
      </c>
      <c r="K69" s="252"/>
    </row>
    <row r="70" spans="2:11">
      <c r="B70" s="202"/>
      <c r="C70" s="203"/>
      <c r="D70" s="202"/>
      <c r="E70" s="231"/>
      <c r="F70" s="196"/>
      <c r="G70" s="308"/>
      <c r="H70" s="196"/>
      <c r="I70" s="335"/>
    </row>
    <row r="71" spans="2:11" s="251" customFormat="1" ht="25.5">
      <c r="B71" s="203" t="s">
        <v>380</v>
      </c>
      <c r="C71" s="203"/>
      <c r="D71" s="228" t="s">
        <v>425</v>
      </c>
      <c r="E71" s="250" t="s">
        <v>426</v>
      </c>
      <c r="F71" s="233" t="s">
        <v>57</v>
      </c>
      <c r="G71" s="313">
        <v>210</v>
      </c>
      <c r="H71" s="208">
        <v>0</v>
      </c>
      <c r="I71" s="505">
        <f>G71*H71</f>
        <v>0</v>
      </c>
      <c r="K71" s="252"/>
    </row>
    <row r="72" spans="2:11">
      <c r="B72" s="202"/>
      <c r="C72" s="203"/>
      <c r="D72" s="202"/>
      <c r="E72" s="231"/>
      <c r="F72" s="196"/>
      <c r="G72" s="308"/>
      <c r="H72" s="196"/>
      <c r="I72" s="335"/>
    </row>
    <row r="73" spans="2:11" ht="25.5">
      <c r="B73" s="202" t="s">
        <v>380</v>
      </c>
      <c r="C73" s="203"/>
      <c r="D73" s="203" t="s">
        <v>427</v>
      </c>
      <c r="E73" s="231" t="s">
        <v>428</v>
      </c>
      <c r="F73" s="196" t="s">
        <v>57</v>
      </c>
      <c r="G73" s="308">
        <v>45</v>
      </c>
      <c r="H73" s="208">
        <v>0</v>
      </c>
      <c r="I73" s="505">
        <f>G73*H73</f>
        <v>0</v>
      </c>
    </row>
    <row r="74" spans="2:11">
      <c r="B74" s="202"/>
      <c r="C74" s="203"/>
      <c r="D74" s="203"/>
      <c r="E74" s="209"/>
      <c r="F74" s="196"/>
      <c r="G74" s="308"/>
      <c r="H74" s="196"/>
      <c r="I74" s="309"/>
    </row>
    <row r="75" spans="2:11" ht="25.5">
      <c r="B75" s="202" t="s">
        <v>402</v>
      </c>
      <c r="C75" s="203"/>
      <c r="D75" s="202" t="s">
        <v>429</v>
      </c>
      <c r="E75" s="212" t="s">
        <v>430</v>
      </c>
      <c r="F75" s="211" t="s">
        <v>365</v>
      </c>
      <c r="G75" s="308">
        <v>90</v>
      </c>
      <c r="H75" s="208">
        <v>0</v>
      </c>
      <c r="I75" s="505">
        <f>G75*H75</f>
        <v>0</v>
      </c>
    </row>
    <row r="76" spans="2:11">
      <c r="B76" s="202"/>
      <c r="C76" s="203"/>
      <c r="D76" s="202"/>
      <c r="E76" s="212"/>
      <c r="F76" s="211"/>
      <c r="G76" s="308"/>
      <c r="H76" s="196"/>
      <c r="I76" s="309"/>
    </row>
    <row r="77" spans="2:11" ht="25.5">
      <c r="B77" s="202" t="s">
        <v>431</v>
      </c>
      <c r="C77" s="203"/>
      <c r="D77" s="202" t="s">
        <v>432</v>
      </c>
      <c r="E77" s="212" t="s">
        <v>433</v>
      </c>
      <c r="F77" s="211" t="s">
        <v>365</v>
      </c>
      <c r="G77" s="308">
        <v>8</v>
      </c>
      <c r="H77" s="208">
        <v>0</v>
      </c>
      <c r="I77" s="505">
        <f>G77*H77</f>
        <v>0</v>
      </c>
    </row>
    <row r="78" spans="2:11">
      <c r="B78" s="202"/>
      <c r="C78" s="203"/>
      <c r="D78" s="202"/>
      <c r="E78" s="212"/>
      <c r="F78" s="211"/>
      <c r="G78" s="308"/>
      <c r="H78" s="196"/>
      <c r="I78" s="309"/>
    </row>
    <row r="79" spans="2:11" ht="25.5">
      <c r="B79" s="202" t="s">
        <v>434</v>
      </c>
      <c r="C79" s="203"/>
      <c r="D79" s="202" t="s">
        <v>435</v>
      </c>
      <c r="E79" s="212" t="s">
        <v>436</v>
      </c>
      <c r="F79" s="211" t="s">
        <v>365</v>
      </c>
      <c r="G79" s="308">
        <v>87</v>
      </c>
      <c r="H79" s="208">
        <v>0</v>
      </c>
      <c r="I79" s="505">
        <f>G79*H79</f>
        <v>0</v>
      </c>
    </row>
    <row r="80" spans="2:11">
      <c r="B80" s="202"/>
      <c r="C80" s="203"/>
      <c r="D80" s="202"/>
      <c r="E80" s="212"/>
      <c r="F80" s="211"/>
      <c r="G80" s="308"/>
      <c r="H80" s="196"/>
      <c r="I80" s="309"/>
    </row>
    <row r="81" spans="2:11" s="256" customFormat="1" ht="15">
      <c r="B81" s="258"/>
      <c r="C81" s="253"/>
      <c r="D81" s="258" t="s">
        <v>437</v>
      </c>
      <c r="E81" s="259"/>
      <c r="F81" s="260"/>
      <c r="G81" s="318"/>
      <c r="H81" s="255"/>
      <c r="I81" s="337"/>
      <c r="K81" s="257"/>
    </row>
    <row r="82" spans="2:11" s="251" customFormat="1" ht="25.5">
      <c r="B82" s="203" t="s">
        <v>438</v>
      </c>
      <c r="C82" s="203"/>
      <c r="D82" s="261" t="s">
        <v>423</v>
      </c>
      <c r="E82" s="250" t="s">
        <v>424</v>
      </c>
      <c r="F82" s="233" t="s">
        <v>57</v>
      </c>
      <c r="G82" s="313">
        <v>30</v>
      </c>
      <c r="H82" s="208">
        <v>0</v>
      </c>
      <c r="I82" s="505">
        <f>G82*H82</f>
        <v>0</v>
      </c>
      <c r="K82" s="252"/>
    </row>
    <row r="83" spans="2:11">
      <c r="B83" s="202"/>
      <c r="C83" s="203"/>
      <c r="D83" s="202"/>
      <c r="E83" s="231"/>
      <c r="F83" s="196"/>
      <c r="G83" s="308"/>
      <c r="H83" s="196"/>
      <c r="I83" s="335"/>
    </row>
    <row r="84" spans="2:11" s="251" customFormat="1" ht="25.5">
      <c r="B84" s="203" t="s">
        <v>439</v>
      </c>
      <c r="C84" s="203"/>
      <c r="D84" s="261" t="s">
        <v>425</v>
      </c>
      <c r="E84" s="250" t="s">
        <v>426</v>
      </c>
      <c r="F84" s="233" t="s">
        <v>57</v>
      </c>
      <c r="G84" s="313">
        <v>30</v>
      </c>
      <c r="H84" s="208">
        <v>0</v>
      </c>
      <c r="I84" s="505">
        <f>G84*H84</f>
        <v>0</v>
      </c>
      <c r="K84" s="252"/>
    </row>
    <row r="85" spans="2:11">
      <c r="B85" s="202"/>
      <c r="C85" s="203"/>
      <c r="D85" s="202"/>
      <c r="E85" s="231"/>
      <c r="F85" s="196"/>
      <c r="G85" s="308"/>
      <c r="H85" s="196"/>
      <c r="I85" s="335"/>
    </row>
    <row r="86" spans="2:11">
      <c r="B86" s="213"/>
      <c r="C86" s="214"/>
      <c r="D86" s="215" t="s">
        <v>405</v>
      </c>
      <c r="E86" s="262" t="s">
        <v>21</v>
      </c>
      <c r="F86" s="217"/>
      <c r="G86" s="314"/>
      <c r="H86" s="236"/>
      <c r="I86" s="333">
        <f>SUM(I53:I84)</f>
        <v>0</v>
      </c>
    </row>
    <row r="87" spans="2:11">
      <c r="B87" s="218"/>
      <c r="C87" s="219"/>
      <c r="D87" s="218"/>
      <c r="E87" s="221"/>
      <c r="F87" s="241"/>
      <c r="G87" s="311"/>
      <c r="H87" s="222"/>
      <c r="I87" s="315"/>
    </row>
    <row r="88" spans="2:11" s="10" customFormat="1" ht="15.75">
      <c r="B88" s="225"/>
      <c r="C88" s="263"/>
      <c r="D88" s="225" t="s">
        <v>440</v>
      </c>
      <c r="E88" s="226" t="s">
        <v>7</v>
      </c>
      <c r="F88" s="264"/>
      <c r="G88" s="319"/>
      <c r="H88" s="264"/>
      <c r="I88" s="319"/>
      <c r="K88" s="247"/>
    </row>
    <row r="89" spans="2:11">
      <c r="B89" s="202"/>
      <c r="C89" s="203"/>
      <c r="D89" s="202"/>
      <c r="E89" s="212"/>
      <c r="F89" s="211"/>
      <c r="G89" s="308"/>
      <c r="H89" s="196"/>
      <c r="I89" s="309"/>
    </row>
    <row r="90" spans="2:11" s="266" customFormat="1" ht="25.5">
      <c r="B90" s="202" t="s">
        <v>358</v>
      </c>
      <c r="C90" s="203"/>
      <c r="D90" s="202" t="s">
        <v>441</v>
      </c>
      <c r="E90" s="265" t="s">
        <v>442</v>
      </c>
      <c r="F90" s="196" t="s">
        <v>3</v>
      </c>
      <c r="G90" s="308">
        <v>3</v>
      </c>
      <c r="H90" s="208">
        <v>0</v>
      </c>
      <c r="I90" s="505">
        <f>G90*H90</f>
        <v>0</v>
      </c>
    </row>
    <row r="91" spans="2:11">
      <c r="B91" s="202"/>
      <c r="C91" s="203"/>
      <c r="D91" s="202"/>
      <c r="E91" s="212"/>
      <c r="F91" s="211"/>
      <c r="G91" s="308"/>
      <c r="H91" s="196"/>
      <c r="I91" s="309"/>
    </row>
    <row r="92" spans="2:11" s="48" customFormat="1" ht="25.5">
      <c r="B92" s="203" t="s">
        <v>360</v>
      </c>
      <c r="C92" s="203"/>
      <c r="D92" s="203" t="s">
        <v>443</v>
      </c>
      <c r="E92" s="229" t="s">
        <v>444</v>
      </c>
      <c r="F92" s="207" t="s">
        <v>153</v>
      </c>
      <c r="G92" s="308">
        <v>3</v>
      </c>
      <c r="H92" s="208">
        <v>0</v>
      </c>
      <c r="I92" s="505">
        <f>G92*H92</f>
        <v>0</v>
      </c>
      <c r="K92" s="114"/>
    </row>
    <row r="93" spans="2:11">
      <c r="B93" s="202"/>
      <c r="C93" s="203"/>
      <c r="D93" s="202"/>
      <c r="E93" s="209"/>
      <c r="F93" s="196"/>
      <c r="G93" s="308"/>
      <c r="H93" s="196"/>
      <c r="I93" s="309"/>
    </row>
    <row r="94" spans="2:11" ht="42.75" customHeight="1">
      <c r="B94" s="202" t="s">
        <v>363</v>
      </c>
      <c r="C94" s="203"/>
      <c r="D94" s="203" t="s">
        <v>445</v>
      </c>
      <c r="E94" s="209" t="s">
        <v>446</v>
      </c>
      <c r="F94" s="196" t="s">
        <v>365</v>
      </c>
      <c r="G94" s="308">
        <v>48</v>
      </c>
      <c r="H94" s="208">
        <v>0</v>
      </c>
      <c r="I94" s="505">
        <f>G94*H94</f>
        <v>0</v>
      </c>
      <c r="J94" s="510"/>
    </row>
    <row r="95" spans="2:11">
      <c r="B95" s="202"/>
      <c r="C95" s="203"/>
      <c r="D95" s="202"/>
      <c r="E95" s="209"/>
      <c r="F95" s="196"/>
      <c r="G95" s="308"/>
      <c r="H95" s="196"/>
      <c r="I95" s="309"/>
    </row>
    <row r="96" spans="2:11" s="266" customFormat="1" ht="25.5">
      <c r="B96" s="202" t="s">
        <v>366</v>
      </c>
      <c r="C96" s="203" t="s">
        <v>447</v>
      </c>
      <c r="D96" s="202"/>
      <c r="E96" s="209" t="s">
        <v>448</v>
      </c>
      <c r="F96" s="196" t="s">
        <v>153</v>
      </c>
      <c r="G96" s="308">
        <v>1</v>
      </c>
      <c r="H96" s="208">
        <v>0</v>
      </c>
      <c r="I96" s="505">
        <f>G96*H96</f>
        <v>0</v>
      </c>
    </row>
    <row r="97" spans="2:11">
      <c r="B97" s="202"/>
      <c r="C97" s="203"/>
      <c r="D97" s="202"/>
      <c r="E97" s="209"/>
      <c r="F97" s="196"/>
      <c r="G97" s="308"/>
      <c r="H97" s="196"/>
      <c r="I97" s="309"/>
    </row>
    <row r="98" spans="2:11" s="266" customFormat="1" ht="40.5" customHeight="1">
      <c r="B98" s="202" t="s">
        <v>369</v>
      </c>
      <c r="C98" s="203" t="s">
        <v>447</v>
      </c>
      <c r="D98" s="202" t="s">
        <v>449</v>
      </c>
      <c r="E98" s="209" t="s">
        <v>450</v>
      </c>
      <c r="F98" s="196" t="s">
        <v>65</v>
      </c>
      <c r="G98" s="308">
        <v>22</v>
      </c>
      <c r="H98" s="208">
        <v>0</v>
      </c>
      <c r="I98" s="505">
        <f>G98*H98</f>
        <v>0</v>
      </c>
    </row>
    <row r="99" spans="2:11">
      <c r="B99" s="202"/>
      <c r="C99" s="203"/>
      <c r="D99" s="202"/>
      <c r="E99" s="209"/>
      <c r="F99" s="196"/>
      <c r="G99" s="308"/>
      <c r="H99" s="196"/>
      <c r="I99" s="309"/>
    </row>
    <row r="100" spans="2:11" s="48" customFormat="1" ht="25.5" customHeight="1">
      <c r="B100" s="203" t="s">
        <v>372</v>
      </c>
      <c r="C100" s="203" t="s">
        <v>447</v>
      </c>
      <c r="D100" s="203" t="s">
        <v>451</v>
      </c>
      <c r="E100" s="229" t="s">
        <v>452</v>
      </c>
      <c r="F100" s="207" t="s">
        <v>153</v>
      </c>
      <c r="G100" s="308">
        <v>6</v>
      </c>
      <c r="H100" s="208">
        <v>0</v>
      </c>
      <c r="I100" s="505">
        <f>G100*H100</f>
        <v>0</v>
      </c>
      <c r="J100" s="266"/>
      <c r="K100" s="114"/>
    </row>
    <row r="101" spans="2:11" s="18" customFormat="1">
      <c r="B101" s="267"/>
      <c r="C101" s="267"/>
      <c r="D101" s="267"/>
      <c r="E101" s="230"/>
      <c r="F101" s="268"/>
      <c r="G101" s="320"/>
      <c r="H101" s="269"/>
      <c r="I101" s="338"/>
      <c r="J101" s="114"/>
    </row>
    <row r="102" spans="2:11" ht="25.5">
      <c r="B102" s="203" t="s">
        <v>375</v>
      </c>
      <c r="C102" s="203" t="s">
        <v>447</v>
      </c>
      <c r="D102" s="203" t="s">
        <v>453</v>
      </c>
      <c r="E102" s="265" t="s">
        <v>454</v>
      </c>
      <c r="F102" s="196" t="s">
        <v>58</v>
      </c>
      <c r="G102" s="308">
        <v>5.5</v>
      </c>
      <c r="H102" s="208">
        <v>0</v>
      </c>
      <c r="I102" s="505">
        <f>G102*H102</f>
        <v>0</v>
      </c>
      <c r="J102" s="266"/>
    </row>
    <row r="103" spans="2:11">
      <c r="B103" s="202"/>
      <c r="C103" s="203"/>
      <c r="D103" s="203"/>
      <c r="E103" s="209"/>
      <c r="F103" s="196"/>
      <c r="G103" s="308"/>
      <c r="H103" s="196"/>
      <c r="I103" s="309"/>
      <c r="J103" s="48"/>
    </row>
    <row r="104" spans="2:11" ht="25.5" customHeight="1">
      <c r="B104" s="202" t="s">
        <v>378</v>
      </c>
      <c r="C104" s="203" t="s">
        <v>447</v>
      </c>
      <c r="D104" s="203" t="s">
        <v>455</v>
      </c>
      <c r="E104" s="212" t="s">
        <v>456</v>
      </c>
      <c r="F104" s="211" t="s">
        <v>153</v>
      </c>
      <c r="G104" s="309">
        <v>6</v>
      </c>
      <c r="H104" s="208">
        <v>0</v>
      </c>
      <c r="I104" s="505">
        <f>G104*H104</f>
        <v>0</v>
      </c>
      <c r="J104" s="266"/>
    </row>
    <row r="105" spans="2:11">
      <c r="B105" s="203"/>
      <c r="C105" s="203"/>
      <c r="D105" s="203"/>
      <c r="E105" s="229"/>
      <c r="F105" s="207"/>
      <c r="G105" s="308"/>
      <c r="H105" s="207"/>
      <c r="I105" s="308"/>
      <c r="J105" s="48"/>
    </row>
    <row r="106" spans="2:11">
      <c r="B106" s="270"/>
      <c r="C106" s="271"/>
      <c r="D106" s="272" t="s">
        <v>440</v>
      </c>
      <c r="E106" s="273" t="s">
        <v>8</v>
      </c>
      <c r="F106" s="217"/>
      <c r="G106" s="321"/>
      <c r="H106" s="217"/>
      <c r="I106" s="333">
        <f>SUM(I90:I104)</f>
        <v>0</v>
      </c>
    </row>
    <row r="107" spans="2:11">
      <c r="B107" s="218"/>
      <c r="C107" s="219"/>
      <c r="D107" s="218"/>
      <c r="E107" s="221"/>
      <c r="F107" s="241"/>
      <c r="G107" s="322"/>
      <c r="H107" s="222"/>
      <c r="I107" s="134"/>
    </row>
    <row r="108" spans="2:11" s="10" customFormat="1" ht="15.75">
      <c r="B108" s="225"/>
      <c r="C108" s="263"/>
      <c r="D108" s="225" t="s">
        <v>457</v>
      </c>
      <c r="E108" s="226" t="s">
        <v>458</v>
      </c>
      <c r="F108" s="264"/>
      <c r="G108" s="323"/>
      <c r="H108" s="264"/>
      <c r="I108" s="319"/>
      <c r="K108" s="247"/>
    </row>
    <row r="109" spans="2:11">
      <c r="B109" s="202"/>
      <c r="C109" s="203"/>
      <c r="D109" s="202"/>
      <c r="E109" s="209"/>
      <c r="F109" s="196"/>
      <c r="G109" s="308"/>
      <c r="H109" s="196"/>
      <c r="I109" s="309"/>
    </row>
    <row r="110" spans="2:11" ht="25.5">
      <c r="B110" s="202" t="s">
        <v>358</v>
      </c>
      <c r="C110" s="203"/>
      <c r="D110" s="202" t="s">
        <v>459</v>
      </c>
      <c r="E110" s="209" t="s">
        <v>460</v>
      </c>
      <c r="F110" s="196" t="s">
        <v>57</v>
      </c>
      <c r="G110" s="308">
        <v>28.6</v>
      </c>
      <c r="H110" s="208">
        <v>0</v>
      </c>
      <c r="I110" s="505">
        <f>G110*H110</f>
        <v>0</v>
      </c>
    </row>
    <row r="111" spans="2:11">
      <c r="B111" s="202"/>
      <c r="C111" s="203"/>
      <c r="D111" s="202"/>
      <c r="E111" s="209"/>
      <c r="F111" s="196"/>
      <c r="G111" s="308"/>
      <c r="H111" s="196"/>
      <c r="I111" s="308"/>
    </row>
    <row r="112" spans="2:11" ht="25.5">
      <c r="B112" s="202" t="s">
        <v>360</v>
      </c>
      <c r="C112" s="203"/>
      <c r="D112" s="202" t="s">
        <v>461</v>
      </c>
      <c r="E112" s="209" t="s">
        <v>462</v>
      </c>
      <c r="F112" s="196" t="s">
        <v>58</v>
      </c>
      <c r="G112" s="308">
        <v>7.2</v>
      </c>
      <c r="H112" s="208">
        <v>0</v>
      </c>
      <c r="I112" s="505">
        <f>G112*H112</f>
        <v>0</v>
      </c>
    </row>
    <row r="113" spans="2:11">
      <c r="B113" s="202"/>
      <c r="C113" s="203"/>
      <c r="D113" s="202"/>
      <c r="E113" s="209"/>
      <c r="F113" s="196"/>
      <c r="G113" s="309"/>
      <c r="H113" s="196"/>
      <c r="I113" s="308"/>
    </row>
    <row r="114" spans="2:11" ht="38.25">
      <c r="B114" s="202" t="s">
        <v>363</v>
      </c>
      <c r="C114" s="203"/>
      <c r="D114" s="203" t="s">
        <v>463</v>
      </c>
      <c r="E114" s="250" t="s">
        <v>464</v>
      </c>
      <c r="F114" s="207" t="s">
        <v>5</v>
      </c>
      <c r="G114" s="308">
        <v>414</v>
      </c>
      <c r="H114" s="208">
        <v>0</v>
      </c>
      <c r="I114" s="505">
        <f>G114*H114</f>
        <v>0</v>
      </c>
    </row>
    <row r="115" spans="2:11">
      <c r="B115" s="202"/>
      <c r="C115" s="203"/>
      <c r="D115" s="203"/>
      <c r="E115" s="229"/>
      <c r="F115" s="196"/>
      <c r="G115" s="309"/>
      <c r="H115" s="196"/>
      <c r="I115" s="308"/>
    </row>
    <row r="116" spans="2:11" s="48" customFormat="1" ht="25.5">
      <c r="B116" s="274">
        <v>4</v>
      </c>
      <c r="C116" s="203"/>
      <c r="D116" s="203" t="s">
        <v>465</v>
      </c>
      <c r="E116" s="229" t="s">
        <v>466</v>
      </c>
      <c r="F116" s="207" t="s">
        <v>94</v>
      </c>
      <c r="G116" s="308">
        <v>10</v>
      </c>
      <c r="H116" s="208">
        <v>0</v>
      </c>
      <c r="I116" s="505">
        <f>G116*H116</f>
        <v>0</v>
      </c>
      <c r="J116" s="48" t="s">
        <v>506</v>
      </c>
    </row>
    <row r="117" spans="2:11" s="48" customFormat="1">
      <c r="B117" s="275"/>
      <c r="C117" s="203"/>
      <c r="D117" s="203"/>
      <c r="E117" s="229"/>
      <c r="F117" s="207"/>
      <c r="G117" s="308"/>
      <c r="H117" s="207"/>
      <c r="I117" s="308"/>
    </row>
    <row r="118" spans="2:11">
      <c r="B118" s="270"/>
      <c r="C118" s="271"/>
      <c r="D118" s="272">
        <v>5</v>
      </c>
      <c r="E118" s="273" t="s">
        <v>467</v>
      </c>
      <c r="F118" s="217"/>
      <c r="G118" s="321"/>
      <c r="H118" s="217"/>
      <c r="I118" s="333">
        <f>SUM(I110:I116)</f>
        <v>0</v>
      </c>
    </row>
    <row r="119" spans="2:11">
      <c r="B119" s="18"/>
      <c r="C119" s="114"/>
      <c r="D119" s="238"/>
      <c r="E119" s="276"/>
      <c r="F119" s="222"/>
      <c r="G119" s="322"/>
      <c r="H119" s="222"/>
      <c r="I119" s="315"/>
    </row>
    <row r="120" spans="2:11" s="10" customFormat="1" ht="15.75">
      <c r="B120" s="225"/>
      <c r="C120" s="263"/>
      <c r="D120" s="225" t="s">
        <v>468</v>
      </c>
      <c r="E120" s="226" t="s">
        <v>469</v>
      </c>
      <c r="F120" s="264"/>
      <c r="G120" s="323"/>
      <c r="H120" s="264"/>
      <c r="I120" s="512"/>
      <c r="K120" s="247"/>
    </row>
    <row r="121" spans="2:11">
      <c r="B121" s="202"/>
      <c r="C121" s="203"/>
      <c r="D121" s="202"/>
      <c r="E121" s="209"/>
      <c r="F121" s="196"/>
      <c r="G121" s="308"/>
      <c r="H121" s="196"/>
      <c r="I121" s="309"/>
    </row>
    <row r="122" spans="2:11" ht="51">
      <c r="B122" s="202" t="s">
        <v>358</v>
      </c>
      <c r="C122" s="203"/>
      <c r="D122" s="202" t="s">
        <v>470</v>
      </c>
      <c r="E122" s="209" t="s">
        <v>471</v>
      </c>
      <c r="F122" s="196" t="s">
        <v>365</v>
      </c>
      <c r="G122" s="308">
        <v>210</v>
      </c>
      <c r="H122" s="208">
        <v>0</v>
      </c>
      <c r="I122" s="505">
        <f>G122*H122</f>
        <v>0</v>
      </c>
    </row>
    <row r="123" spans="2:11">
      <c r="B123" s="202"/>
      <c r="C123" s="203"/>
      <c r="D123" s="202"/>
      <c r="E123" s="212"/>
      <c r="F123" s="211"/>
      <c r="G123" s="308"/>
      <c r="H123" s="196"/>
      <c r="I123" s="309"/>
    </row>
    <row r="124" spans="2:11" ht="51">
      <c r="B124" s="202" t="s">
        <v>360</v>
      </c>
      <c r="C124" s="203"/>
      <c r="D124" s="202" t="s">
        <v>472</v>
      </c>
      <c r="E124" s="209" t="s">
        <v>473</v>
      </c>
      <c r="F124" s="196" t="s">
        <v>365</v>
      </c>
      <c r="G124" s="308">
        <v>250</v>
      </c>
      <c r="H124" s="208">
        <v>0</v>
      </c>
      <c r="I124" s="505">
        <f>G124*H124</f>
        <v>0</v>
      </c>
    </row>
    <row r="125" spans="2:11">
      <c r="B125" s="202"/>
      <c r="C125" s="203"/>
      <c r="D125" s="202"/>
      <c r="E125" s="212"/>
      <c r="F125" s="211"/>
      <c r="G125" s="308"/>
      <c r="H125" s="196"/>
      <c r="I125" s="309"/>
    </row>
    <row r="126" spans="2:11" ht="51">
      <c r="B126" s="202" t="s">
        <v>363</v>
      </c>
      <c r="C126" s="203"/>
      <c r="D126" s="202" t="s">
        <v>474</v>
      </c>
      <c r="E126" s="209" t="s">
        <v>475</v>
      </c>
      <c r="F126" s="196" t="s">
        <v>57</v>
      </c>
      <c r="G126" s="308">
        <v>25</v>
      </c>
      <c r="H126" s="208">
        <v>0</v>
      </c>
      <c r="I126" s="505">
        <f>G126*H126</f>
        <v>0</v>
      </c>
    </row>
    <row r="127" spans="2:11">
      <c r="B127" s="202"/>
      <c r="C127" s="203"/>
      <c r="D127" s="202"/>
      <c r="E127" s="212"/>
      <c r="F127" s="211"/>
      <c r="G127" s="308"/>
      <c r="H127" s="196"/>
      <c r="I127" s="309"/>
    </row>
    <row r="128" spans="2:11" ht="65.25" customHeight="1">
      <c r="B128" s="202" t="s">
        <v>366</v>
      </c>
      <c r="C128" s="203"/>
      <c r="D128" s="202" t="s">
        <v>476</v>
      </c>
      <c r="E128" s="209" t="s">
        <v>477</v>
      </c>
      <c r="F128" s="196" t="s">
        <v>57</v>
      </c>
      <c r="G128" s="308">
        <v>4</v>
      </c>
      <c r="H128" s="208">
        <v>0</v>
      </c>
      <c r="I128" s="505">
        <f>G128*H128</f>
        <v>0</v>
      </c>
    </row>
    <row r="129" spans="2:11">
      <c r="B129" s="202"/>
      <c r="C129" s="203"/>
      <c r="D129" s="202"/>
      <c r="E129" s="212"/>
      <c r="F129" s="211"/>
      <c r="G129" s="308"/>
      <c r="H129" s="196"/>
      <c r="I129" s="309"/>
    </row>
    <row r="130" spans="2:11" ht="25.5">
      <c r="B130" s="202" t="s">
        <v>369</v>
      </c>
      <c r="C130" s="203"/>
      <c r="D130" s="203" t="s">
        <v>478</v>
      </c>
      <c r="E130" s="212" t="s">
        <v>479</v>
      </c>
      <c r="F130" s="211" t="s">
        <v>153</v>
      </c>
      <c r="G130" s="308">
        <v>7</v>
      </c>
      <c r="H130" s="208">
        <v>0</v>
      </c>
      <c r="I130" s="505">
        <f>G130*H130</f>
        <v>0</v>
      </c>
    </row>
    <row r="131" spans="2:11">
      <c r="B131" s="202"/>
      <c r="C131" s="203"/>
      <c r="D131" s="202"/>
      <c r="E131" s="212"/>
      <c r="F131" s="211"/>
      <c r="G131" s="308"/>
      <c r="H131" s="196"/>
      <c r="I131" s="309"/>
    </row>
    <row r="132" spans="2:11" ht="25.5">
      <c r="B132" s="202" t="s">
        <v>372</v>
      </c>
      <c r="C132" s="203"/>
      <c r="D132" s="203" t="s">
        <v>480</v>
      </c>
      <c r="E132" s="206" t="s">
        <v>481</v>
      </c>
      <c r="F132" s="211" t="s">
        <v>153</v>
      </c>
      <c r="G132" s="308">
        <v>7</v>
      </c>
      <c r="H132" s="208">
        <v>0</v>
      </c>
      <c r="I132" s="505">
        <f>G132*H132</f>
        <v>0</v>
      </c>
      <c r="J132" s="48"/>
    </row>
    <row r="133" spans="2:11">
      <c r="B133" s="202"/>
      <c r="C133" s="203"/>
      <c r="D133" s="202"/>
      <c r="E133" s="212"/>
      <c r="F133" s="211"/>
      <c r="G133" s="308"/>
      <c r="H133" s="196"/>
      <c r="I133" s="309"/>
    </row>
    <row r="134" spans="2:11" ht="38.25">
      <c r="B134" s="202" t="s">
        <v>375</v>
      </c>
      <c r="C134" s="203"/>
      <c r="D134" s="203" t="s">
        <v>482</v>
      </c>
      <c r="E134" s="229" t="s">
        <v>483</v>
      </c>
      <c r="F134" s="196" t="s">
        <v>153</v>
      </c>
      <c r="G134" s="308">
        <v>2</v>
      </c>
      <c r="H134" s="208">
        <v>0</v>
      </c>
      <c r="I134" s="505">
        <f>G134*H134</f>
        <v>0</v>
      </c>
    </row>
    <row r="135" spans="2:11">
      <c r="B135" s="202"/>
      <c r="C135" s="203"/>
      <c r="D135" s="202"/>
      <c r="E135" s="212"/>
      <c r="F135" s="211"/>
      <c r="G135" s="308"/>
      <c r="H135" s="196"/>
      <c r="I135" s="309"/>
    </row>
    <row r="136" spans="2:11" s="48" customFormat="1" ht="25.5">
      <c r="B136" s="203" t="s">
        <v>378</v>
      </c>
      <c r="C136" s="203"/>
      <c r="D136" s="203" t="s">
        <v>484</v>
      </c>
      <c r="E136" s="277" t="s">
        <v>485</v>
      </c>
      <c r="F136" s="278" t="s">
        <v>153</v>
      </c>
      <c r="G136" s="308">
        <v>3</v>
      </c>
      <c r="H136" s="208">
        <v>0</v>
      </c>
      <c r="I136" s="505">
        <f>G136*H136</f>
        <v>0</v>
      </c>
    </row>
    <row r="137" spans="2:11" s="48" customFormat="1">
      <c r="B137" s="203"/>
      <c r="C137" s="203"/>
      <c r="D137" s="203"/>
      <c r="E137" s="277"/>
      <c r="F137" s="278"/>
      <c r="G137" s="308"/>
      <c r="H137" s="207"/>
      <c r="I137" s="308"/>
    </row>
    <row r="138" spans="2:11" ht="38.25">
      <c r="B138" s="202" t="s">
        <v>380</v>
      </c>
      <c r="C138" s="203" t="s">
        <v>447</v>
      </c>
      <c r="D138" s="203" t="s">
        <v>486</v>
      </c>
      <c r="E138" s="212" t="s">
        <v>487</v>
      </c>
      <c r="F138" s="211" t="s">
        <v>153</v>
      </c>
      <c r="G138" s="308">
        <v>1</v>
      </c>
      <c r="H138" s="208">
        <v>0</v>
      </c>
      <c r="I138" s="505">
        <f>G138*H138</f>
        <v>0</v>
      </c>
    </row>
    <row r="139" spans="2:11" s="48" customFormat="1">
      <c r="B139" s="203"/>
      <c r="C139" s="203"/>
      <c r="D139" s="203"/>
      <c r="E139" s="229"/>
      <c r="F139" s="207"/>
      <c r="G139" s="308"/>
      <c r="H139" s="207"/>
      <c r="I139" s="308"/>
      <c r="K139" s="114"/>
    </row>
    <row r="140" spans="2:11" ht="38.25">
      <c r="B140" s="202" t="s">
        <v>402</v>
      </c>
      <c r="C140" s="203"/>
      <c r="D140" s="203" t="s">
        <v>488</v>
      </c>
      <c r="E140" s="212" t="s">
        <v>489</v>
      </c>
      <c r="F140" s="211" t="s">
        <v>153</v>
      </c>
      <c r="G140" s="308">
        <v>1</v>
      </c>
      <c r="H140" s="208">
        <v>0</v>
      </c>
      <c r="I140" s="505">
        <f>G140*H140</f>
        <v>0</v>
      </c>
    </row>
    <row r="141" spans="2:11">
      <c r="B141" s="202"/>
      <c r="C141" s="203"/>
      <c r="D141" s="202"/>
      <c r="E141" s="209"/>
      <c r="F141" s="196"/>
      <c r="G141" s="308"/>
      <c r="H141" s="196"/>
      <c r="I141" s="309"/>
    </row>
    <row r="142" spans="2:11" s="48" customFormat="1" ht="30.75" customHeight="1">
      <c r="B142" s="203" t="s">
        <v>431</v>
      </c>
      <c r="C142" s="203"/>
      <c r="D142" s="228" t="s">
        <v>490</v>
      </c>
      <c r="E142" s="279" t="s">
        <v>491</v>
      </c>
      <c r="F142" s="280" t="s">
        <v>3</v>
      </c>
      <c r="G142" s="324">
        <v>6</v>
      </c>
      <c r="H142" s="208">
        <v>0</v>
      </c>
      <c r="I142" s="505">
        <f>G142*H142</f>
        <v>0</v>
      </c>
      <c r="J142" s="511"/>
      <c r="K142" s="114"/>
    </row>
    <row r="143" spans="2:11">
      <c r="B143" s="202"/>
      <c r="C143" s="203"/>
      <c r="D143" s="202"/>
      <c r="E143" s="209"/>
      <c r="F143" s="196"/>
      <c r="G143" s="309"/>
      <c r="H143" s="196"/>
      <c r="I143" s="309"/>
    </row>
    <row r="144" spans="2:11">
      <c r="B144" s="213"/>
      <c r="C144" s="214"/>
      <c r="D144" s="215" t="s">
        <v>468</v>
      </c>
      <c r="E144" s="216" t="s">
        <v>492</v>
      </c>
      <c r="F144" s="217"/>
      <c r="G144" s="314"/>
      <c r="H144" s="236"/>
      <c r="I144" s="333">
        <f>SUM(I122:I142)</f>
        <v>0</v>
      </c>
    </row>
    <row r="145" spans="2:11" ht="30" customHeight="1">
      <c r="B145" s="218"/>
      <c r="C145" s="219"/>
      <c r="D145" s="220"/>
      <c r="E145" s="240"/>
      <c r="F145" s="222"/>
      <c r="G145" s="315"/>
      <c r="H145" s="241"/>
      <c r="I145" s="315"/>
    </row>
    <row r="146" spans="2:11" s="10" customFormat="1" ht="15.75">
      <c r="B146" s="225"/>
      <c r="C146" s="263"/>
      <c r="D146" s="225" t="s">
        <v>493</v>
      </c>
      <c r="E146" s="226" t="s">
        <v>31</v>
      </c>
      <c r="F146" s="264"/>
      <c r="G146" s="319"/>
      <c r="H146" s="264"/>
      <c r="I146" s="319"/>
      <c r="K146" s="247"/>
    </row>
    <row r="147" spans="2:11">
      <c r="B147" s="202"/>
      <c r="C147" s="203"/>
      <c r="D147" s="202"/>
      <c r="E147" s="209"/>
      <c r="F147" s="196"/>
      <c r="G147" s="309"/>
      <c r="H147" s="281"/>
      <c r="I147" s="309"/>
    </row>
    <row r="148" spans="2:11">
      <c r="B148" s="202" t="s">
        <v>358</v>
      </c>
      <c r="C148" s="203"/>
      <c r="D148" s="202" t="s">
        <v>494</v>
      </c>
      <c r="E148" s="209" t="s">
        <v>47</v>
      </c>
      <c r="F148" s="196" t="s">
        <v>80</v>
      </c>
      <c r="G148" s="308">
        <v>40</v>
      </c>
      <c r="H148" s="208">
        <v>0</v>
      </c>
      <c r="I148" s="505">
        <f>G148*H148</f>
        <v>0</v>
      </c>
    </row>
    <row r="149" spans="2:11">
      <c r="B149" s="202"/>
      <c r="C149" s="203"/>
      <c r="D149" s="202"/>
      <c r="E149" s="209"/>
      <c r="F149" s="196"/>
      <c r="G149" s="308"/>
      <c r="H149" s="196"/>
      <c r="I149" s="309"/>
    </row>
    <row r="150" spans="2:11">
      <c r="B150" s="202" t="s">
        <v>360</v>
      </c>
      <c r="C150" s="203"/>
      <c r="D150" s="202" t="s">
        <v>495</v>
      </c>
      <c r="E150" s="209" t="s">
        <v>496</v>
      </c>
      <c r="F150" s="196" t="s">
        <v>80</v>
      </c>
      <c r="G150" s="308">
        <v>16</v>
      </c>
      <c r="H150" s="208">
        <v>0</v>
      </c>
      <c r="I150" s="505">
        <f>G150*H150</f>
        <v>0</v>
      </c>
    </row>
    <row r="151" spans="2:11">
      <c r="B151" s="202"/>
      <c r="C151" s="203"/>
      <c r="D151" s="202"/>
      <c r="E151" s="209"/>
      <c r="F151" s="196"/>
      <c r="G151" s="309"/>
      <c r="H151" s="196"/>
      <c r="I151" s="309"/>
    </row>
    <row r="152" spans="2:11">
      <c r="B152" s="202" t="s">
        <v>363</v>
      </c>
      <c r="C152" s="203"/>
      <c r="D152" s="202" t="s">
        <v>497</v>
      </c>
      <c r="E152" s="209" t="s">
        <v>498</v>
      </c>
      <c r="F152" s="196" t="s">
        <v>499</v>
      </c>
      <c r="G152" s="309">
        <v>1</v>
      </c>
      <c r="H152" s="208">
        <v>0</v>
      </c>
      <c r="I152" s="505">
        <f>G152*H152</f>
        <v>0</v>
      </c>
    </row>
    <row r="153" spans="2:11">
      <c r="B153" s="202"/>
      <c r="C153" s="203"/>
      <c r="D153" s="202"/>
      <c r="E153" s="209"/>
      <c r="F153" s="196"/>
      <c r="G153" s="309"/>
      <c r="H153" s="196"/>
      <c r="I153" s="309"/>
    </row>
    <row r="154" spans="2:11">
      <c r="B154" s="202" t="s">
        <v>366</v>
      </c>
      <c r="C154" s="203"/>
      <c r="D154" s="202" t="s">
        <v>500</v>
      </c>
      <c r="E154" s="209" t="s">
        <v>501</v>
      </c>
      <c r="F154" s="196" t="s">
        <v>499</v>
      </c>
      <c r="G154" s="309">
        <v>1</v>
      </c>
      <c r="H154" s="208">
        <v>0</v>
      </c>
      <c r="I154" s="505">
        <f>G154*H154</f>
        <v>0</v>
      </c>
    </row>
    <row r="155" spans="2:11">
      <c r="B155" s="202"/>
      <c r="C155" s="203"/>
      <c r="D155" s="202"/>
      <c r="E155" s="209"/>
      <c r="F155" s="196"/>
      <c r="G155" s="309"/>
      <c r="H155" s="196"/>
      <c r="I155" s="309"/>
    </row>
    <row r="156" spans="2:11">
      <c r="B156" s="202" t="s">
        <v>369</v>
      </c>
      <c r="C156" s="203"/>
      <c r="D156" s="202" t="s">
        <v>500</v>
      </c>
      <c r="E156" s="209" t="s">
        <v>502</v>
      </c>
      <c r="F156" s="196" t="s">
        <v>499</v>
      </c>
      <c r="G156" s="309">
        <v>1</v>
      </c>
      <c r="H156" s="208">
        <v>0</v>
      </c>
      <c r="I156" s="505">
        <f>G156*H156</f>
        <v>0</v>
      </c>
    </row>
    <row r="157" spans="2:11">
      <c r="B157" s="202"/>
      <c r="C157" s="203"/>
      <c r="D157" s="202"/>
      <c r="E157" s="209"/>
      <c r="F157" s="196"/>
      <c r="G157" s="309"/>
      <c r="H157" s="196"/>
      <c r="I157" s="309"/>
    </row>
    <row r="158" spans="2:11">
      <c r="B158" s="272"/>
      <c r="C158" s="191"/>
      <c r="D158" s="215" t="s">
        <v>493</v>
      </c>
      <c r="E158" s="70" t="s">
        <v>33</v>
      </c>
      <c r="F158" s="272"/>
      <c r="G158" s="325"/>
      <c r="H158" s="272"/>
      <c r="I158" s="333">
        <f>SUM(I148:I156)</f>
        <v>0</v>
      </c>
    </row>
    <row r="159" spans="2:11">
      <c r="B159" s="238"/>
      <c r="C159" s="282"/>
      <c r="D159" s="220"/>
      <c r="E159" s="283"/>
      <c r="F159" s="238"/>
      <c r="G159" s="326"/>
      <c r="H159" s="238"/>
      <c r="I159" s="339"/>
    </row>
    <row r="160" spans="2:11">
      <c r="B160" s="238"/>
      <c r="C160" s="282"/>
      <c r="D160" s="220"/>
      <c r="E160" s="283"/>
      <c r="F160" s="238"/>
      <c r="G160" s="326"/>
      <c r="H160" s="238"/>
      <c r="I160" s="339"/>
    </row>
    <row r="161" spans="1:10">
      <c r="B161" s="238"/>
      <c r="C161" s="282"/>
      <c r="D161" s="220"/>
      <c r="E161" s="283"/>
      <c r="F161" s="238"/>
      <c r="G161" s="326"/>
      <c r="H161" s="238"/>
      <c r="I161" s="339"/>
    </row>
    <row r="162" spans="1:10" hidden="1">
      <c r="B162" s="238"/>
      <c r="C162" s="282"/>
      <c r="D162" s="220"/>
      <c r="E162" s="283"/>
      <c r="F162" s="238"/>
      <c r="G162" s="326"/>
      <c r="H162" s="238"/>
      <c r="I162" s="339"/>
    </row>
    <row r="163" spans="1:10" ht="6.75" customHeight="1">
      <c r="B163" s="238"/>
      <c r="C163" s="282"/>
      <c r="D163" s="220"/>
      <c r="E163" s="283"/>
      <c r="F163" s="238"/>
      <c r="G163" s="326"/>
      <c r="H163" s="238"/>
      <c r="I163" s="339"/>
    </row>
    <row r="164" spans="1:10" ht="6" customHeight="1">
      <c r="B164" s="18"/>
      <c r="C164" s="114"/>
      <c r="D164" s="284"/>
      <c r="E164" s="240"/>
      <c r="F164" s="222"/>
      <c r="G164" s="315"/>
      <c r="H164" s="241"/>
      <c r="I164" s="134"/>
    </row>
    <row r="165" spans="1:10" ht="21" thickBot="1">
      <c r="B165" s="18"/>
      <c r="C165" s="114"/>
      <c r="D165" s="18"/>
      <c r="E165" s="285" t="s">
        <v>503</v>
      </c>
      <c r="F165" s="284"/>
      <c r="G165" s="327"/>
      <c r="H165" s="286"/>
      <c r="I165" s="327"/>
    </row>
    <row r="166" spans="1:10">
      <c r="A166" s="18"/>
      <c r="B166" s="18"/>
      <c r="C166" s="114"/>
      <c r="D166" s="287" t="s">
        <v>356</v>
      </c>
      <c r="E166" s="288" t="s">
        <v>357</v>
      </c>
      <c r="F166" s="289"/>
      <c r="G166" s="328"/>
      <c r="H166" s="290"/>
      <c r="I166" s="340">
        <f>I25</f>
        <v>0</v>
      </c>
      <c r="J166" s="18"/>
    </row>
    <row r="167" spans="1:10">
      <c r="A167" s="18"/>
      <c r="B167" s="18"/>
      <c r="C167" s="114"/>
      <c r="D167" s="291" t="s">
        <v>383</v>
      </c>
      <c r="E167" s="19" t="s">
        <v>384</v>
      </c>
      <c r="F167" s="18"/>
      <c r="G167" s="134"/>
      <c r="H167" s="292"/>
      <c r="I167" s="341">
        <f>I49</f>
        <v>0</v>
      </c>
      <c r="J167" s="18"/>
    </row>
    <row r="168" spans="1:10">
      <c r="A168" s="18"/>
      <c r="B168" s="18"/>
      <c r="C168" s="114"/>
      <c r="D168" s="291" t="s">
        <v>405</v>
      </c>
      <c r="E168" s="293" t="s">
        <v>406</v>
      </c>
      <c r="F168" s="18"/>
      <c r="G168" s="134"/>
      <c r="H168" s="292"/>
      <c r="I168" s="341">
        <f>I86</f>
        <v>0</v>
      </c>
      <c r="J168" s="18"/>
    </row>
    <row r="169" spans="1:10">
      <c r="A169" s="18"/>
      <c r="B169" s="18"/>
      <c r="C169" s="114"/>
      <c r="D169" s="291" t="s">
        <v>440</v>
      </c>
      <c r="E169" s="293" t="s">
        <v>7</v>
      </c>
      <c r="F169" s="18"/>
      <c r="G169" s="134"/>
      <c r="H169" s="292"/>
      <c r="I169" s="341">
        <f>I106</f>
        <v>0</v>
      </c>
      <c r="J169" s="18"/>
    </row>
    <row r="170" spans="1:10">
      <c r="A170" s="18"/>
      <c r="B170" s="18"/>
      <c r="C170" s="114"/>
      <c r="D170" s="291" t="s">
        <v>457</v>
      </c>
      <c r="E170" s="19" t="s">
        <v>458</v>
      </c>
      <c r="F170" s="18"/>
      <c r="G170" s="134"/>
      <c r="H170" s="292"/>
      <c r="I170" s="341">
        <f>I118</f>
        <v>0</v>
      </c>
      <c r="J170" s="18"/>
    </row>
    <row r="171" spans="1:10">
      <c r="A171" s="18"/>
      <c r="B171" s="18"/>
      <c r="C171" s="114"/>
      <c r="D171" s="291" t="s">
        <v>468</v>
      </c>
      <c r="E171" s="19" t="s">
        <v>469</v>
      </c>
      <c r="F171" s="18"/>
      <c r="G171" s="134"/>
      <c r="H171" s="292"/>
      <c r="I171" s="341">
        <f>I144</f>
        <v>0</v>
      </c>
      <c r="J171" s="18"/>
    </row>
    <row r="172" spans="1:10" ht="13.5" thickBot="1">
      <c r="A172" s="18"/>
      <c r="B172" s="18"/>
      <c r="C172" s="114"/>
      <c r="D172" s="291" t="s">
        <v>493</v>
      </c>
      <c r="E172" s="293" t="s">
        <v>31</v>
      </c>
      <c r="F172" s="294"/>
      <c r="G172" s="329"/>
      <c r="H172" s="295"/>
      <c r="I172" s="342">
        <f>I158</f>
        <v>0</v>
      </c>
      <c r="J172" s="18"/>
    </row>
    <row r="173" spans="1:10" ht="16.5" thickBot="1">
      <c r="A173" s="18"/>
      <c r="B173" s="18"/>
      <c r="C173" s="114"/>
      <c r="D173" s="296"/>
      <c r="E173" s="297" t="s">
        <v>504</v>
      </c>
      <c r="F173" s="298"/>
      <c r="G173" s="330"/>
      <c r="H173" s="299"/>
      <c r="I173" s="343">
        <f>SUM(I166:I172)</f>
        <v>0</v>
      </c>
    </row>
    <row r="174" spans="1:10" ht="16.5" thickTop="1">
      <c r="D174" s="300"/>
      <c r="E174" s="301" t="s">
        <v>505</v>
      </c>
      <c r="F174" s="302"/>
      <c r="G174" s="331"/>
      <c r="H174" s="303"/>
      <c r="I174" s="344">
        <f>I173*0.22</f>
        <v>0</v>
      </c>
    </row>
    <row r="175" spans="1:10" ht="18.75" thickBot="1">
      <c r="D175" s="304"/>
      <c r="E175" s="305" t="s">
        <v>643</v>
      </c>
      <c r="F175" s="306"/>
      <c r="G175" s="332"/>
      <c r="H175" s="307"/>
      <c r="I175" s="345">
        <f>I174+I173</f>
        <v>0</v>
      </c>
    </row>
    <row r="176" spans="1:10">
      <c r="G176" s="132"/>
    </row>
    <row r="177" spans="7:7">
      <c r="G177" s="132"/>
    </row>
  </sheetData>
  <mergeCells count="2">
    <mergeCell ref="B1:I1"/>
    <mergeCell ref="J41:J42"/>
  </mergeCells>
  <pageMargins left="0.7" right="0.7" top="0.75" bottom="0.75" header="0.3" footer="0.3"/>
  <pageSetup paperSize="9" fitToHeight="0" orientation="landscape" r:id="rId1"/>
  <headerFooter>
    <oddHeader xml:space="preserve">&amp;C&amp;"Arial CE,Krepko"&amp;14Rekonstrukcija mostu čez potok Barbara v Slovenj Gradcu (MB0116) na G1-4, na odseku 1258 v km 8,550
</oddHeader>
    <oddFooter>&amp;LSl. Gradec - Barbara&amp;CCesta&amp;R&amp;P/&amp;N</oddFooter>
  </headerFooter>
  <ignoredErrors>
    <ignoredError sqref="B7:B23 B29:B47 B53:B62 B64:B84 B90:B105 B110:B114 B122:B142 B148:B156" numberStoredAsText="1"/>
    <ignoredError sqref="I7 I9:I23 I29:I47 I49 I53:I84 I90:I104 I106 I110:I116 I118 I122:I142 I144 I148:I156 I158 I25 I171:I175"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34"/>
  <sheetViews>
    <sheetView view="pageLayout" zoomScaleNormal="100" workbookViewId="0">
      <selection activeCell="G10" sqref="G10:G25"/>
    </sheetView>
  </sheetViews>
  <sheetFormatPr defaultRowHeight="12.75"/>
  <cols>
    <col min="1" max="1" width="9.7109375" style="6" customWidth="1"/>
    <col min="2" max="2" width="10.42578125" style="6" customWidth="1"/>
    <col min="3" max="3" width="33.140625" style="3" customWidth="1"/>
    <col min="4" max="4" width="8.42578125" style="4" customWidth="1"/>
    <col min="5" max="5" width="10" style="90" customWidth="1"/>
    <col min="6" max="6" width="9.28515625" style="90" customWidth="1"/>
    <col min="7" max="7" width="14.42578125" style="90" customWidth="1"/>
    <col min="8" max="16384" width="9.140625" style="4"/>
  </cols>
  <sheetData>
    <row r="1" spans="1:10" s="67" customFormat="1" ht="35.25" customHeight="1">
      <c r="A1" s="539" t="s">
        <v>623</v>
      </c>
      <c r="B1" s="540"/>
      <c r="C1" s="540"/>
      <c r="D1" s="540"/>
      <c r="E1" s="540"/>
      <c r="F1" s="540"/>
      <c r="G1" s="540"/>
    </row>
    <row r="2" spans="1:10" s="67" customFormat="1" ht="18">
      <c r="A2" s="65"/>
      <c r="B2" s="65"/>
      <c r="C2" s="66"/>
      <c r="E2" s="68"/>
      <c r="F2" s="68"/>
      <c r="G2" s="68"/>
    </row>
    <row r="3" spans="1:10">
      <c r="A3" s="94" t="s">
        <v>645</v>
      </c>
      <c r="B3" s="355"/>
      <c r="C3" s="356" t="s">
        <v>646</v>
      </c>
      <c r="D3" s="190" t="s">
        <v>352</v>
      </c>
      <c r="E3" s="190" t="s">
        <v>353</v>
      </c>
      <c r="F3" s="190" t="s">
        <v>354</v>
      </c>
      <c r="G3" s="190" t="s">
        <v>355</v>
      </c>
    </row>
    <row r="4" spans="1:10">
      <c r="A4" s="69"/>
      <c r="B4" s="69"/>
      <c r="C4" s="70"/>
      <c r="D4" s="71"/>
      <c r="E4" s="72"/>
      <c r="F4" s="72"/>
      <c r="G4" s="72"/>
    </row>
    <row r="5" spans="1:10" ht="51">
      <c r="A5" s="110" t="s">
        <v>356</v>
      </c>
      <c r="B5" s="69" t="s">
        <v>507</v>
      </c>
      <c r="C5" s="73" t="s">
        <v>508</v>
      </c>
      <c r="D5" s="71" t="s">
        <v>153</v>
      </c>
      <c r="E5" s="347">
        <v>1</v>
      </c>
      <c r="F5" s="208">
        <v>0</v>
      </c>
      <c r="G5" s="348">
        <f>E5*F5</f>
        <v>0</v>
      </c>
    </row>
    <row r="6" spans="1:10">
      <c r="A6" s="69"/>
      <c r="B6" s="69"/>
      <c r="C6" s="73"/>
      <c r="D6" s="71"/>
      <c r="E6" s="347"/>
      <c r="F6" s="72"/>
      <c r="G6" s="349"/>
    </row>
    <row r="7" spans="1:10">
      <c r="A7" s="69"/>
      <c r="B7" s="69"/>
      <c r="C7" s="70" t="s">
        <v>509</v>
      </c>
      <c r="D7" s="71"/>
      <c r="E7" s="347"/>
      <c r="F7" s="72"/>
      <c r="G7" s="333">
        <f>SUM(G5:G6)</f>
        <v>0</v>
      </c>
    </row>
    <row r="8" spans="1:10">
      <c r="A8" s="74"/>
      <c r="B8" s="75"/>
      <c r="C8" s="76"/>
      <c r="D8" s="77"/>
      <c r="E8" s="350"/>
      <c r="F8" s="78"/>
      <c r="G8" s="79"/>
    </row>
    <row r="9" spans="1:10">
      <c r="A9" s="80"/>
      <c r="B9" s="81"/>
      <c r="C9" s="82" t="s">
        <v>510</v>
      </c>
      <c r="D9" s="190" t="s">
        <v>352</v>
      </c>
      <c r="E9" s="346" t="s">
        <v>353</v>
      </c>
      <c r="F9" s="190" t="s">
        <v>354</v>
      </c>
      <c r="G9" s="190" t="s">
        <v>355</v>
      </c>
    </row>
    <row r="10" spans="1:10">
      <c r="A10" s="69"/>
      <c r="B10" s="69"/>
      <c r="C10" s="83"/>
      <c r="D10" s="71"/>
      <c r="E10" s="347"/>
      <c r="F10" s="72"/>
      <c r="G10" s="72"/>
    </row>
    <row r="11" spans="1:10" ht="25.5">
      <c r="A11" s="111" t="s">
        <v>648</v>
      </c>
      <c r="B11" s="69" t="s">
        <v>511</v>
      </c>
      <c r="C11" s="84" t="s">
        <v>512</v>
      </c>
      <c r="D11" s="71" t="s">
        <v>57</v>
      </c>
      <c r="E11" s="347">
        <v>80</v>
      </c>
      <c r="F11" s="208">
        <v>0</v>
      </c>
      <c r="G11" s="348">
        <f>E11*F11</f>
        <v>0</v>
      </c>
    </row>
    <row r="12" spans="1:10">
      <c r="A12" s="110"/>
      <c r="B12" s="69"/>
      <c r="C12" s="84"/>
      <c r="D12" s="71"/>
      <c r="E12" s="347"/>
      <c r="F12" s="72"/>
      <c r="G12" s="347"/>
    </row>
    <row r="13" spans="1:10" s="47" customFormat="1" ht="25.5">
      <c r="A13" s="111" t="s">
        <v>649</v>
      </c>
      <c r="B13" s="85" t="s">
        <v>154</v>
      </c>
      <c r="C13" s="84" t="s">
        <v>513</v>
      </c>
      <c r="D13" s="86" t="s">
        <v>153</v>
      </c>
      <c r="E13" s="347">
        <v>7</v>
      </c>
      <c r="F13" s="208">
        <v>0</v>
      </c>
      <c r="G13" s="348">
        <f>E13*F13</f>
        <v>0</v>
      </c>
    </row>
    <row r="14" spans="1:10" s="47" customFormat="1">
      <c r="A14" s="110"/>
      <c r="B14" s="69"/>
      <c r="C14" s="84"/>
      <c r="D14" s="88"/>
      <c r="E14" s="351"/>
      <c r="F14" s="87"/>
      <c r="G14" s="351"/>
    </row>
    <row r="15" spans="1:10" ht="38.25">
      <c r="A15" s="111" t="s">
        <v>99</v>
      </c>
      <c r="B15" s="69" t="s">
        <v>514</v>
      </c>
      <c r="C15" s="73" t="s">
        <v>515</v>
      </c>
      <c r="D15" s="71" t="s">
        <v>58</v>
      </c>
      <c r="E15" s="352">
        <v>147</v>
      </c>
      <c r="F15" s="208">
        <v>0</v>
      </c>
      <c r="G15" s="348">
        <f>E15*F15</f>
        <v>0</v>
      </c>
      <c r="J15" s="47"/>
    </row>
    <row r="16" spans="1:10">
      <c r="A16" s="111"/>
      <c r="B16" s="69"/>
      <c r="C16" s="73"/>
      <c r="D16" s="71"/>
      <c r="E16" s="352"/>
      <c r="F16" s="87"/>
      <c r="G16" s="347"/>
    </row>
    <row r="17" spans="1:7" ht="38.25">
      <c r="A17" s="111" t="s">
        <v>650</v>
      </c>
      <c r="B17" s="69" t="s">
        <v>516</v>
      </c>
      <c r="C17" s="73" t="s">
        <v>517</v>
      </c>
      <c r="D17" s="71" t="s">
        <v>58</v>
      </c>
      <c r="E17" s="352">
        <v>147</v>
      </c>
      <c r="F17" s="208">
        <v>0</v>
      </c>
      <c r="G17" s="348">
        <f>E17*F17</f>
        <v>0</v>
      </c>
    </row>
    <row r="18" spans="1:7">
      <c r="A18" s="111"/>
      <c r="B18" s="69"/>
      <c r="C18" s="73" t="s">
        <v>518</v>
      </c>
      <c r="D18" s="71"/>
      <c r="E18" s="352"/>
      <c r="F18" s="72"/>
      <c r="G18" s="347"/>
    </row>
    <row r="19" spans="1:7" ht="51">
      <c r="A19" s="111" t="s">
        <v>651</v>
      </c>
      <c r="B19" s="69" t="s">
        <v>519</v>
      </c>
      <c r="C19" s="73" t="s">
        <v>520</v>
      </c>
      <c r="D19" s="71" t="s">
        <v>80</v>
      </c>
      <c r="E19" s="347">
        <v>16</v>
      </c>
      <c r="F19" s="208">
        <v>0</v>
      </c>
      <c r="G19" s="348">
        <f>E19*F19</f>
        <v>0</v>
      </c>
    </row>
    <row r="20" spans="1:7">
      <c r="A20" s="111"/>
      <c r="B20" s="69"/>
      <c r="C20" s="89"/>
      <c r="D20" s="71"/>
      <c r="E20" s="347"/>
      <c r="F20" s="72"/>
      <c r="G20" s="347"/>
    </row>
    <row r="21" spans="1:7">
      <c r="A21" s="111" t="s">
        <v>652</v>
      </c>
      <c r="B21" s="69" t="s">
        <v>500</v>
      </c>
      <c r="C21" s="73" t="s">
        <v>521</v>
      </c>
      <c r="D21" s="71" t="s">
        <v>499</v>
      </c>
      <c r="E21" s="352">
        <v>1</v>
      </c>
      <c r="F21" s="208">
        <v>0</v>
      </c>
      <c r="G21" s="348">
        <f>E21*F21</f>
        <v>0</v>
      </c>
    </row>
    <row r="22" spans="1:7">
      <c r="A22" s="111"/>
      <c r="B22" s="69"/>
      <c r="C22" s="89"/>
      <c r="D22" s="71"/>
      <c r="E22" s="352"/>
      <c r="F22" s="72"/>
      <c r="G22" s="347"/>
    </row>
    <row r="23" spans="1:7">
      <c r="A23" s="111" t="s">
        <v>653</v>
      </c>
      <c r="B23" s="69" t="s">
        <v>500</v>
      </c>
      <c r="C23" s="73" t="s">
        <v>522</v>
      </c>
      <c r="D23" s="71" t="s">
        <v>499</v>
      </c>
      <c r="E23" s="352">
        <v>1</v>
      </c>
      <c r="F23" s="208">
        <v>0</v>
      </c>
      <c r="G23" s="348">
        <f>E23*F23</f>
        <v>0</v>
      </c>
    </row>
    <row r="24" spans="1:7">
      <c r="A24" s="111"/>
      <c r="B24" s="69"/>
      <c r="C24" s="89"/>
      <c r="D24" s="71"/>
      <c r="E24" s="352"/>
      <c r="F24" s="72"/>
      <c r="G24" s="347"/>
    </row>
    <row r="25" spans="1:7">
      <c r="A25" s="111"/>
      <c r="B25" s="69"/>
      <c r="C25" s="70" t="s">
        <v>509</v>
      </c>
      <c r="D25" s="71"/>
      <c r="E25" s="352"/>
      <c r="F25" s="72"/>
      <c r="G25" s="333">
        <f>SUM(G11:G24)</f>
        <v>0</v>
      </c>
    </row>
    <row r="26" spans="1:7" ht="12.75" customHeight="1">
      <c r="G26" s="353"/>
    </row>
    <row r="27" spans="1:7">
      <c r="B27" s="91"/>
      <c r="C27" s="92"/>
      <c r="D27" s="18"/>
      <c r="E27" s="93"/>
      <c r="F27" s="93"/>
      <c r="G27" s="354"/>
    </row>
    <row r="28" spans="1:7">
      <c r="G28" s="353"/>
    </row>
    <row r="29" spans="1:7" ht="21" thickBot="1">
      <c r="B29" s="18"/>
      <c r="C29" s="285" t="s">
        <v>644</v>
      </c>
      <c r="D29" s="284"/>
      <c r="E29" s="286"/>
      <c r="F29" s="286"/>
      <c r="G29" s="327"/>
    </row>
    <row r="30" spans="1:7">
      <c r="B30" s="287" t="s">
        <v>356</v>
      </c>
      <c r="C30" s="288" t="s">
        <v>357</v>
      </c>
      <c r="D30" s="289"/>
      <c r="E30" s="289"/>
      <c r="F30" s="290"/>
      <c r="G30" s="340">
        <f>G7</f>
        <v>0</v>
      </c>
    </row>
    <row r="31" spans="1:7" ht="13.5" thickBot="1">
      <c r="B31" s="291" t="s">
        <v>383</v>
      </c>
      <c r="C31" s="19" t="s">
        <v>647</v>
      </c>
      <c r="D31" s="18"/>
      <c r="E31" s="18"/>
      <c r="F31" s="292"/>
      <c r="G31" s="341">
        <f>G25</f>
        <v>0</v>
      </c>
    </row>
    <row r="32" spans="1:7" ht="16.5" thickBot="1">
      <c r="B32" s="296"/>
      <c r="C32" s="297" t="s">
        <v>504</v>
      </c>
      <c r="D32" s="298"/>
      <c r="E32" s="298"/>
      <c r="F32" s="299"/>
      <c r="G32" s="343">
        <f>SUM(G30:G31)</f>
        <v>0</v>
      </c>
    </row>
    <row r="33" spans="2:7" ht="16.5" thickTop="1">
      <c r="B33" s="300"/>
      <c r="C33" s="301" t="s">
        <v>505</v>
      </c>
      <c r="D33" s="302"/>
      <c r="E33" s="302"/>
      <c r="F33" s="303"/>
      <c r="G33" s="344">
        <f>G32*0.22</f>
        <v>0</v>
      </c>
    </row>
    <row r="34" spans="2:7" ht="18.75" thickBot="1">
      <c r="B34" s="304"/>
      <c r="C34" s="305" t="s">
        <v>691</v>
      </c>
      <c r="D34" s="306"/>
      <c r="E34" s="306"/>
      <c r="F34" s="307"/>
      <c r="G34" s="345">
        <f>G33+G32</f>
        <v>0</v>
      </c>
    </row>
  </sheetData>
  <mergeCells count="1">
    <mergeCell ref="A1:G1"/>
  </mergeCells>
  <pageMargins left="0.7" right="0.7" top="0.75" bottom="0.75" header="0.3" footer="0.3"/>
  <pageSetup paperSize="9" fitToHeight="0" orientation="landscape" r:id="rId1"/>
  <headerFooter>
    <oddFooter>&amp;LSl. Gradec - Barbara&amp;Cpotok&amp;R&amp;P/&amp;N</oddFooter>
  </headerFooter>
  <ignoredErrors>
    <ignoredError sqref="G5 G7 G11:G23 G25 G30:G34" unlockedFormula="1"/>
    <ignoredError sqref="A21:A24"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57"/>
  <sheetViews>
    <sheetView view="pageLayout" topLeftCell="A102" zoomScaleNormal="100" workbookViewId="0">
      <selection activeCell="I120" sqref="I120"/>
    </sheetView>
  </sheetViews>
  <sheetFormatPr defaultRowHeight="12.75"/>
  <cols>
    <col min="1" max="1" width="5" style="357" customWidth="1"/>
    <col min="2" max="2" width="35.85546875" style="362" customWidth="1"/>
    <col min="3" max="3" width="0" style="359" hidden="1" customWidth="1"/>
    <col min="4" max="4" width="6.5703125" style="359" hidden="1" customWidth="1"/>
    <col min="5" max="5" width="8.5703125" style="360" customWidth="1"/>
    <col min="6" max="6" width="10.5703125" style="360" customWidth="1"/>
    <col min="7" max="7" width="10.42578125" style="361" customWidth="1"/>
    <col min="8" max="8" width="12.5703125" style="361" customWidth="1"/>
    <col min="9" max="9" width="20.42578125" style="362" customWidth="1"/>
    <col min="10" max="10" width="9.140625" style="359"/>
    <col min="11" max="16384" width="9.140625" style="362"/>
  </cols>
  <sheetData>
    <row r="1" spans="1:10">
      <c r="B1" s="358" t="s">
        <v>658</v>
      </c>
      <c r="J1" s="362"/>
    </row>
    <row r="2" spans="1:10" ht="12" customHeight="1">
      <c r="A2" s="282"/>
      <c r="B2" s="282"/>
      <c r="C2" s="282"/>
      <c r="D2" s="113"/>
      <c r="E2" s="282"/>
      <c r="F2" s="282"/>
      <c r="G2" s="282"/>
      <c r="H2" s="282"/>
      <c r="J2" s="362"/>
    </row>
    <row r="3" spans="1:10" ht="13.5" thickBot="1">
      <c r="A3" s="363" t="s">
        <v>524</v>
      </c>
      <c r="B3" s="364" t="s">
        <v>525</v>
      </c>
      <c r="C3" s="365"/>
      <c r="D3" s="365"/>
      <c r="E3" s="366" t="s">
        <v>352</v>
      </c>
      <c r="F3" s="366" t="s">
        <v>353</v>
      </c>
      <c r="G3" s="367" t="s">
        <v>354</v>
      </c>
      <c r="H3" s="367" t="s">
        <v>355</v>
      </c>
      <c r="J3" s="362"/>
    </row>
    <row r="4" spans="1:10">
      <c r="B4" s="362" t="s">
        <v>34</v>
      </c>
      <c r="J4" s="362"/>
    </row>
    <row r="5" spans="1:10">
      <c r="A5" s="368" t="s">
        <v>526</v>
      </c>
      <c r="B5" s="368" t="s">
        <v>527</v>
      </c>
      <c r="C5" s="369"/>
      <c r="D5" s="369"/>
      <c r="E5" s="370" t="s">
        <v>65</v>
      </c>
      <c r="F5" s="388">
        <v>20</v>
      </c>
      <c r="G5" s="109">
        <v>0</v>
      </c>
      <c r="H5" s="389">
        <f>F5*G5</f>
        <v>0</v>
      </c>
      <c r="J5" s="362"/>
    </row>
    <row r="6" spans="1:10">
      <c r="A6" s="368"/>
      <c r="B6" s="368"/>
      <c r="C6" s="369"/>
      <c r="D6" s="369"/>
      <c r="E6" s="370"/>
      <c r="F6" s="388"/>
      <c r="G6" s="371"/>
      <c r="H6" s="390"/>
      <c r="J6" s="362"/>
    </row>
    <row r="7" spans="1:10">
      <c r="A7" s="368" t="s">
        <v>528</v>
      </c>
      <c r="B7" s="368" t="s">
        <v>529</v>
      </c>
      <c r="C7" s="369"/>
      <c r="D7" s="369"/>
      <c r="E7" s="370" t="s">
        <v>153</v>
      </c>
      <c r="F7" s="388">
        <v>1</v>
      </c>
      <c r="G7" s="109">
        <v>0</v>
      </c>
      <c r="H7" s="389">
        <f>F7*G7</f>
        <v>0</v>
      </c>
      <c r="J7" s="362"/>
    </row>
    <row r="8" spans="1:10">
      <c r="A8" s="368"/>
      <c r="B8" s="368"/>
      <c r="C8" s="369"/>
      <c r="D8" s="369"/>
      <c r="E8" s="370"/>
      <c r="F8" s="388"/>
      <c r="G8" s="371"/>
      <c r="H8" s="390"/>
      <c r="J8" s="362"/>
    </row>
    <row r="9" spans="1:10">
      <c r="A9" s="368" t="s">
        <v>530</v>
      </c>
      <c r="B9" s="368" t="s">
        <v>531</v>
      </c>
      <c r="C9" s="369"/>
      <c r="D9" s="369"/>
      <c r="E9" s="370" t="s">
        <v>153</v>
      </c>
      <c r="F9" s="388">
        <v>1</v>
      </c>
      <c r="G9" s="109">
        <v>0</v>
      </c>
      <c r="H9" s="389">
        <f>F9*G9</f>
        <v>0</v>
      </c>
      <c r="J9" s="362"/>
    </row>
    <row r="10" spans="1:10">
      <c r="A10" s="368"/>
      <c r="B10" s="368"/>
      <c r="C10" s="369"/>
      <c r="D10" s="369"/>
      <c r="E10" s="370"/>
      <c r="F10" s="388"/>
      <c r="G10" s="371"/>
      <c r="H10" s="390"/>
      <c r="J10" s="362"/>
    </row>
    <row r="11" spans="1:10" ht="25.5">
      <c r="A11" s="368" t="s">
        <v>532</v>
      </c>
      <c r="B11" s="372" t="s">
        <v>533</v>
      </c>
      <c r="C11" s="369"/>
      <c r="D11" s="369"/>
      <c r="E11" s="370"/>
      <c r="F11" s="388" t="s">
        <v>534</v>
      </c>
      <c r="G11" s="109">
        <v>0</v>
      </c>
      <c r="H11" s="389">
        <f>G11</f>
        <v>0</v>
      </c>
      <c r="I11" s="361"/>
      <c r="J11" s="362"/>
    </row>
    <row r="12" spans="1:10">
      <c r="H12" s="391"/>
      <c r="I12" s="361"/>
      <c r="J12" s="362"/>
    </row>
    <row r="13" spans="1:10">
      <c r="A13" s="116"/>
      <c r="B13" s="117" t="s">
        <v>656</v>
      </c>
      <c r="C13" s="118"/>
      <c r="D13" s="116"/>
      <c r="E13" s="116"/>
      <c r="F13" s="119"/>
      <c r="G13" s="119"/>
      <c r="H13" s="392">
        <f>SUM(H5:H11)</f>
        <v>0</v>
      </c>
      <c r="I13" s="361"/>
      <c r="J13" s="362"/>
    </row>
    <row r="14" spans="1:10">
      <c r="A14" s="112"/>
      <c r="B14" s="113"/>
      <c r="C14" s="114"/>
      <c r="D14" s="112"/>
      <c r="E14" s="112"/>
      <c r="F14" s="115"/>
      <c r="G14" s="115"/>
      <c r="H14" s="115"/>
      <c r="I14" s="361"/>
      <c r="J14" s="362"/>
    </row>
    <row r="15" spans="1:10">
      <c r="I15" s="361"/>
      <c r="J15" s="362"/>
    </row>
    <row r="16" spans="1:10" ht="13.5" thickBot="1">
      <c r="A16" s="363" t="s">
        <v>535</v>
      </c>
      <c r="B16" s="364" t="s">
        <v>536</v>
      </c>
      <c r="C16" s="365"/>
      <c r="D16" s="365"/>
      <c r="E16" s="366" t="s">
        <v>352</v>
      </c>
      <c r="F16" s="366" t="s">
        <v>353</v>
      </c>
      <c r="G16" s="367" t="s">
        <v>354</v>
      </c>
      <c r="H16" s="367" t="s">
        <v>355</v>
      </c>
      <c r="J16" s="362"/>
    </row>
    <row r="17" spans="1:10">
      <c r="J17" s="362"/>
    </row>
    <row r="18" spans="1:10" ht="66" customHeight="1">
      <c r="A18" s="373" t="s">
        <v>526</v>
      </c>
      <c r="B18" s="374" t="s">
        <v>654</v>
      </c>
      <c r="C18" s="369"/>
      <c r="D18" s="369"/>
      <c r="E18" s="370" t="s">
        <v>65</v>
      </c>
      <c r="F18" s="388">
        <v>80</v>
      </c>
      <c r="G18" s="109">
        <v>0</v>
      </c>
      <c r="H18" s="389">
        <f>F18*G18</f>
        <v>0</v>
      </c>
      <c r="J18" s="362"/>
    </row>
    <row r="19" spans="1:10">
      <c r="A19" s="375"/>
      <c r="B19" s="375"/>
      <c r="C19" s="369"/>
      <c r="D19" s="369"/>
      <c r="E19" s="370"/>
      <c r="F19" s="388"/>
      <c r="G19" s="376"/>
      <c r="H19" s="393"/>
      <c r="J19" s="362"/>
    </row>
    <row r="20" spans="1:10" ht="38.25">
      <c r="A20" s="375" t="s">
        <v>528</v>
      </c>
      <c r="B20" s="377" t="s">
        <v>655</v>
      </c>
      <c r="C20" s="369"/>
      <c r="D20" s="369"/>
      <c r="E20" s="370" t="s">
        <v>65</v>
      </c>
      <c r="F20" s="388">
        <v>30</v>
      </c>
      <c r="G20" s="109">
        <v>0</v>
      </c>
      <c r="H20" s="389">
        <f>F20*G20</f>
        <v>0</v>
      </c>
      <c r="J20" s="362"/>
    </row>
    <row r="21" spans="1:10">
      <c r="A21" s="375"/>
      <c r="B21" s="375"/>
      <c r="C21" s="369"/>
      <c r="D21" s="369"/>
      <c r="E21" s="370"/>
      <c r="F21" s="388"/>
      <c r="G21" s="376"/>
      <c r="H21" s="393"/>
      <c r="J21" s="362"/>
    </row>
    <row r="22" spans="1:10" ht="38.25">
      <c r="A22" s="375" t="s">
        <v>530</v>
      </c>
      <c r="B22" s="377" t="s">
        <v>657</v>
      </c>
      <c r="C22" s="369"/>
      <c r="D22" s="369"/>
      <c r="E22" s="370" t="s">
        <v>65</v>
      </c>
      <c r="F22" s="388">
        <v>45</v>
      </c>
      <c r="G22" s="109">
        <v>0</v>
      </c>
      <c r="H22" s="389">
        <f>F22*G22</f>
        <v>0</v>
      </c>
      <c r="J22" s="362"/>
    </row>
    <row r="23" spans="1:10">
      <c r="A23" s="375"/>
      <c r="B23" s="375"/>
      <c r="C23" s="369"/>
      <c r="D23" s="369"/>
      <c r="E23" s="370"/>
      <c r="F23" s="388"/>
      <c r="G23" s="376"/>
      <c r="H23" s="393"/>
      <c r="J23" s="362"/>
    </row>
    <row r="24" spans="1:10" ht="38.25">
      <c r="A24" s="375" t="s">
        <v>532</v>
      </c>
      <c r="B24" s="377" t="s">
        <v>659</v>
      </c>
      <c r="C24" s="369"/>
      <c r="D24" s="369"/>
      <c r="E24" s="370" t="s">
        <v>65</v>
      </c>
      <c r="F24" s="388">
        <v>45</v>
      </c>
      <c r="G24" s="109">
        <v>0</v>
      </c>
      <c r="H24" s="389">
        <f>F24*G24</f>
        <v>0</v>
      </c>
      <c r="J24" s="362"/>
    </row>
    <row r="25" spans="1:10">
      <c r="A25" s="375"/>
      <c r="B25" s="375"/>
      <c r="C25" s="369"/>
      <c r="D25" s="369"/>
      <c r="E25" s="370"/>
      <c r="F25" s="388"/>
      <c r="G25" s="376"/>
      <c r="H25" s="393"/>
      <c r="J25" s="362"/>
    </row>
    <row r="26" spans="1:10" ht="25.5">
      <c r="A26" s="375" t="s">
        <v>537</v>
      </c>
      <c r="B26" s="377" t="s">
        <v>660</v>
      </c>
      <c r="C26" s="369"/>
      <c r="D26" s="369"/>
      <c r="E26" s="370" t="s">
        <v>65</v>
      </c>
      <c r="F26" s="388">
        <v>60</v>
      </c>
      <c r="G26" s="109">
        <v>0</v>
      </c>
      <c r="H26" s="389">
        <f>F26*G26</f>
        <v>0</v>
      </c>
      <c r="J26" s="362"/>
    </row>
    <row r="27" spans="1:10">
      <c r="A27" s="375"/>
      <c r="B27" s="375"/>
      <c r="C27" s="369"/>
      <c r="D27" s="369"/>
      <c r="E27" s="370"/>
      <c r="F27" s="388"/>
      <c r="G27" s="376"/>
      <c r="H27" s="393"/>
      <c r="J27" s="362"/>
    </row>
    <row r="28" spans="1:10">
      <c r="A28" s="375" t="s">
        <v>538</v>
      </c>
      <c r="B28" s="375" t="s">
        <v>661</v>
      </c>
      <c r="C28" s="369"/>
      <c r="D28" s="369"/>
      <c r="E28" s="370" t="s">
        <v>539</v>
      </c>
      <c r="F28" s="388">
        <v>40</v>
      </c>
      <c r="G28" s="109">
        <v>0</v>
      </c>
      <c r="H28" s="389">
        <f>F28*G28</f>
        <v>0</v>
      </c>
      <c r="J28" s="362"/>
    </row>
    <row r="29" spans="1:10">
      <c r="A29" s="375"/>
      <c r="B29" s="375"/>
      <c r="C29" s="369"/>
      <c r="D29" s="369"/>
      <c r="E29" s="370"/>
      <c r="F29" s="388"/>
      <c r="G29" s="376"/>
      <c r="H29" s="393"/>
      <c r="J29" s="362"/>
    </row>
    <row r="30" spans="1:10">
      <c r="A30" s="375" t="s">
        <v>540</v>
      </c>
      <c r="B30" s="375" t="s">
        <v>541</v>
      </c>
      <c r="C30" s="369"/>
      <c r="D30" s="369"/>
      <c r="E30" s="370" t="s">
        <v>65</v>
      </c>
      <c r="F30" s="388">
        <v>40</v>
      </c>
      <c r="G30" s="109">
        <v>0</v>
      </c>
      <c r="H30" s="389">
        <f>F30*G30</f>
        <v>0</v>
      </c>
      <c r="J30" s="362"/>
    </row>
    <row r="31" spans="1:10">
      <c r="A31" s="375"/>
      <c r="B31" s="375"/>
      <c r="C31" s="369"/>
      <c r="D31" s="369"/>
      <c r="E31" s="370"/>
      <c r="F31" s="388"/>
      <c r="G31" s="376"/>
      <c r="H31" s="393"/>
      <c r="J31" s="362"/>
    </row>
    <row r="32" spans="1:10" ht="38.25">
      <c r="A32" s="375" t="s">
        <v>542</v>
      </c>
      <c r="B32" s="377" t="s">
        <v>662</v>
      </c>
      <c r="C32" s="369"/>
      <c r="D32" s="369"/>
      <c r="E32" s="370" t="s">
        <v>58</v>
      </c>
      <c r="F32" s="388">
        <v>1.5</v>
      </c>
      <c r="G32" s="109">
        <v>0</v>
      </c>
      <c r="H32" s="389">
        <f>F32*G32</f>
        <v>0</v>
      </c>
      <c r="J32" s="362"/>
    </row>
    <row r="33" spans="1:10">
      <c r="A33" s="375"/>
      <c r="B33" s="375"/>
      <c r="C33" s="369"/>
      <c r="D33" s="369"/>
      <c r="E33" s="370"/>
      <c r="F33" s="388"/>
      <c r="G33" s="371"/>
      <c r="H33" s="390"/>
      <c r="J33" s="362"/>
    </row>
    <row r="34" spans="1:10">
      <c r="A34" s="375" t="s">
        <v>543</v>
      </c>
      <c r="B34" s="375" t="s">
        <v>544</v>
      </c>
      <c r="C34" s="369"/>
      <c r="D34" s="369"/>
      <c r="E34" s="370"/>
      <c r="F34" s="388"/>
      <c r="G34" s="109">
        <v>0</v>
      </c>
      <c r="H34" s="389">
        <f>G34</f>
        <v>0</v>
      </c>
      <c r="I34" s="361"/>
      <c r="J34" s="362"/>
    </row>
    <row r="35" spans="1:10">
      <c r="G35" s="378"/>
      <c r="H35" s="394"/>
      <c r="I35" s="361"/>
      <c r="J35" s="362"/>
    </row>
    <row r="36" spans="1:10">
      <c r="A36" s="116"/>
      <c r="B36" s="117" t="s">
        <v>663</v>
      </c>
      <c r="C36" s="118"/>
      <c r="D36" s="116"/>
      <c r="E36" s="116"/>
      <c r="F36" s="119"/>
      <c r="G36" s="119"/>
      <c r="H36" s="392">
        <f>SUM(H18:H34)</f>
        <v>0</v>
      </c>
      <c r="I36" s="361"/>
      <c r="J36" s="362"/>
    </row>
    <row r="37" spans="1:10" ht="6.75" customHeight="1">
      <c r="A37" s="112"/>
      <c r="B37" s="113"/>
      <c r="C37" s="114"/>
      <c r="D37" s="112"/>
      <c r="E37" s="112"/>
      <c r="F37" s="115"/>
      <c r="G37" s="115"/>
      <c r="H37" s="115"/>
      <c r="I37" s="361"/>
      <c r="J37" s="362"/>
    </row>
    <row r="38" spans="1:10" ht="7.5" customHeight="1">
      <c r="A38" s="112"/>
      <c r="B38" s="113"/>
      <c r="C38" s="114"/>
      <c r="D38" s="112"/>
      <c r="E38" s="112"/>
      <c r="F38" s="115"/>
      <c r="G38" s="115"/>
      <c r="H38" s="115"/>
      <c r="I38" s="361"/>
      <c r="J38" s="362"/>
    </row>
    <row r="39" spans="1:10" ht="5.25" customHeight="1">
      <c r="A39" s="112"/>
      <c r="B39" s="113"/>
      <c r="C39" s="114"/>
      <c r="D39" s="112"/>
      <c r="E39" s="112"/>
      <c r="F39" s="115"/>
      <c r="G39" s="115"/>
      <c r="H39" s="115"/>
      <c r="I39" s="361"/>
      <c r="J39" s="362"/>
    </row>
    <row r="40" spans="1:10" ht="21.75" customHeight="1">
      <c r="J40" s="362"/>
    </row>
    <row r="41" spans="1:10" ht="13.5" thickBot="1">
      <c r="A41" s="364" t="s">
        <v>545</v>
      </c>
      <c r="B41" s="364" t="s">
        <v>671</v>
      </c>
      <c r="E41" s="366" t="s">
        <v>352</v>
      </c>
      <c r="F41" s="366" t="s">
        <v>353</v>
      </c>
      <c r="G41" s="367" t="s">
        <v>354</v>
      </c>
      <c r="H41" s="367" t="s">
        <v>355</v>
      </c>
      <c r="J41" s="362"/>
    </row>
    <row r="42" spans="1:10">
      <c r="J42" s="362"/>
    </row>
    <row r="43" spans="1:10" ht="63.75">
      <c r="A43" s="368" t="s">
        <v>526</v>
      </c>
      <c r="B43" s="372" t="s">
        <v>664</v>
      </c>
      <c r="C43" s="369"/>
      <c r="D43" s="369"/>
      <c r="E43" s="370" t="s">
        <v>65</v>
      </c>
      <c r="F43" s="388">
        <v>50</v>
      </c>
      <c r="G43" s="109">
        <v>0</v>
      </c>
      <c r="H43" s="389">
        <f>F43*G43</f>
        <v>0</v>
      </c>
      <c r="J43" s="362"/>
    </row>
    <row r="44" spans="1:10">
      <c r="A44" s="368"/>
      <c r="B44" s="368"/>
      <c r="C44" s="369"/>
      <c r="D44" s="369"/>
      <c r="E44" s="370"/>
      <c r="F44" s="388"/>
      <c r="G44" s="371"/>
      <c r="H44" s="390"/>
      <c r="J44" s="362"/>
    </row>
    <row r="45" spans="1:10" ht="25.5">
      <c r="A45" s="368" t="s">
        <v>528</v>
      </c>
      <c r="B45" s="372" t="s">
        <v>665</v>
      </c>
      <c r="C45" s="369"/>
      <c r="D45" s="369"/>
      <c r="E45" s="370" t="s">
        <v>153</v>
      </c>
      <c r="F45" s="388">
        <v>4</v>
      </c>
      <c r="G45" s="109">
        <v>0</v>
      </c>
      <c r="H45" s="389">
        <f>F45*G45</f>
        <v>0</v>
      </c>
      <c r="J45" s="362"/>
    </row>
    <row r="46" spans="1:10">
      <c r="A46" s="368"/>
      <c r="B46" s="368"/>
      <c r="C46" s="369"/>
      <c r="D46" s="369"/>
      <c r="E46" s="370"/>
      <c r="F46" s="388"/>
      <c r="G46" s="371"/>
      <c r="H46" s="390"/>
      <c r="J46" s="362"/>
    </row>
    <row r="47" spans="1:10" ht="25.5">
      <c r="A47" s="368" t="s">
        <v>530</v>
      </c>
      <c r="B47" s="372" t="s">
        <v>666</v>
      </c>
      <c r="C47" s="369"/>
      <c r="D47" s="369"/>
      <c r="E47" s="370" t="s">
        <v>153</v>
      </c>
      <c r="F47" s="388">
        <v>1</v>
      </c>
      <c r="G47" s="109">
        <v>0</v>
      </c>
      <c r="H47" s="389">
        <f>F47*G47</f>
        <v>0</v>
      </c>
      <c r="J47" s="362"/>
    </row>
    <row r="48" spans="1:10">
      <c r="A48" s="368"/>
      <c r="B48" s="368"/>
      <c r="C48" s="369"/>
      <c r="D48" s="369"/>
      <c r="E48" s="370"/>
      <c r="F48" s="388"/>
      <c r="G48" s="371"/>
      <c r="H48" s="390"/>
      <c r="J48" s="362"/>
    </row>
    <row r="49" spans="1:10" ht="38.25">
      <c r="A49" s="368" t="s">
        <v>532</v>
      </c>
      <c r="B49" s="372" t="s">
        <v>667</v>
      </c>
      <c r="C49" s="369"/>
      <c r="D49" s="369"/>
      <c r="E49" s="370" t="s">
        <v>65</v>
      </c>
      <c r="F49" s="388">
        <v>20</v>
      </c>
      <c r="G49" s="109">
        <v>0</v>
      </c>
      <c r="H49" s="389">
        <f>F49*G49</f>
        <v>0</v>
      </c>
      <c r="J49" s="362"/>
    </row>
    <row r="50" spans="1:10">
      <c r="A50" s="368"/>
      <c r="B50" s="368"/>
      <c r="C50" s="369"/>
      <c r="D50" s="369"/>
      <c r="E50" s="370"/>
      <c r="F50" s="388"/>
      <c r="G50" s="371"/>
      <c r="H50" s="390"/>
      <c r="J50" s="362"/>
    </row>
    <row r="51" spans="1:10" ht="38.25">
      <c r="A51" s="368" t="s">
        <v>537</v>
      </c>
      <c r="B51" s="372" t="s">
        <v>668</v>
      </c>
      <c r="C51" s="369"/>
      <c r="D51" s="369"/>
      <c r="E51" s="370" t="s">
        <v>3</v>
      </c>
      <c r="F51" s="388">
        <v>4</v>
      </c>
      <c r="G51" s="109">
        <v>0</v>
      </c>
      <c r="H51" s="389">
        <f>F51*G51</f>
        <v>0</v>
      </c>
      <c r="J51" s="362"/>
    </row>
    <row r="52" spans="1:10">
      <c r="A52" s="368"/>
      <c r="B52" s="368"/>
      <c r="C52" s="369"/>
      <c r="D52" s="369"/>
      <c r="E52" s="370"/>
      <c r="F52" s="388"/>
      <c r="G52" s="371"/>
      <c r="H52" s="390"/>
      <c r="J52" s="362"/>
    </row>
    <row r="53" spans="1:10">
      <c r="A53" s="368" t="s">
        <v>538</v>
      </c>
      <c r="B53" s="368" t="s">
        <v>544</v>
      </c>
      <c r="C53" s="369"/>
      <c r="D53" s="369"/>
      <c r="E53" s="370"/>
      <c r="F53" s="370"/>
      <c r="G53" s="109">
        <v>0</v>
      </c>
      <c r="H53" s="389">
        <f>G53</f>
        <v>0</v>
      </c>
      <c r="I53" s="361"/>
      <c r="J53" s="362"/>
    </row>
    <row r="54" spans="1:10" ht="6.75" customHeight="1">
      <c r="G54" s="378"/>
      <c r="H54" s="378"/>
      <c r="I54" s="361"/>
      <c r="J54" s="362"/>
    </row>
    <row r="55" spans="1:10">
      <c r="G55" s="378"/>
      <c r="H55" s="378"/>
      <c r="I55" s="361"/>
      <c r="J55" s="362"/>
    </row>
    <row r="56" spans="1:10" ht="13.5" thickBot="1">
      <c r="A56" s="364" t="s">
        <v>546</v>
      </c>
      <c r="B56" s="364" t="s">
        <v>670</v>
      </c>
      <c r="C56" s="369"/>
      <c r="D56" s="369"/>
      <c r="E56" s="366" t="s">
        <v>352</v>
      </c>
      <c r="F56" s="366" t="s">
        <v>353</v>
      </c>
      <c r="G56" s="367" t="s">
        <v>354</v>
      </c>
      <c r="H56" s="367" t="s">
        <v>355</v>
      </c>
      <c r="J56" s="362"/>
    </row>
    <row r="57" spans="1:10">
      <c r="A57" s="379"/>
      <c r="B57" s="380"/>
      <c r="C57" s="369"/>
      <c r="D57" s="369"/>
      <c r="E57" s="370"/>
      <c r="F57" s="370"/>
      <c r="G57" s="371"/>
      <c r="H57" s="513"/>
      <c r="J57" s="362"/>
    </row>
    <row r="58" spans="1:10" ht="63.75">
      <c r="A58" s="368" t="s">
        <v>526</v>
      </c>
      <c r="B58" s="372" t="s">
        <v>672</v>
      </c>
      <c r="C58" s="369"/>
      <c r="D58" s="369"/>
      <c r="E58" s="370" t="s">
        <v>65</v>
      </c>
      <c r="F58" s="388">
        <v>50</v>
      </c>
      <c r="G58" s="109">
        <v>0</v>
      </c>
      <c r="H58" s="389">
        <f>F58*G58</f>
        <v>0</v>
      </c>
      <c r="J58" s="362"/>
    </row>
    <row r="59" spans="1:10">
      <c r="A59" s="368"/>
      <c r="B59" s="368"/>
      <c r="C59" s="369"/>
      <c r="D59" s="369"/>
      <c r="E59" s="370"/>
      <c r="F59" s="388"/>
      <c r="G59" s="371"/>
      <c r="H59" s="390"/>
      <c r="J59" s="362"/>
    </row>
    <row r="60" spans="1:10" ht="25.5">
      <c r="A60" s="368" t="s">
        <v>528</v>
      </c>
      <c r="B60" s="372" t="s">
        <v>673</v>
      </c>
      <c r="C60" s="369"/>
      <c r="D60" s="369"/>
      <c r="E60" s="370" t="s">
        <v>153</v>
      </c>
      <c r="F60" s="388">
        <v>2</v>
      </c>
      <c r="G60" s="109">
        <v>0</v>
      </c>
      <c r="H60" s="389">
        <f>F60*G60</f>
        <v>0</v>
      </c>
      <c r="J60" s="362"/>
    </row>
    <row r="61" spans="1:10">
      <c r="A61" s="368"/>
      <c r="B61" s="368"/>
      <c r="C61" s="369"/>
      <c r="D61" s="369"/>
      <c r="E61" s="370"/>
      <c r="F61" s="388"/>
      <c r="G61" s="371"/>
      <c r="H61" s="390"/>
      <c r="J61" s="362"/>
    </row>
    <row r="62" spans="1:10" ht="25.5">
      <c r="A62" s="368" t="s">
        <v>530</v>
      </c>
      <c r="B62" s="372" t="s">
        <v>674</v>
      </c>
      <c r="C62" s="369"/>
      <c r="D62" s="369"/>
      <c r="E62" s="370" t="s">
        <v>153</v>
      </c>
      <c r="F62" s="388">
        <v>1</v>
      </c>
      <c r="G62" s="109">
        <v>0</v>
      </c>
      <c r="H62" s="389">
        <f>F62*G62</f>
        <v>0</v>
      </c>
      <c r="J62" s="362"/>
    </row>
    <row r="63" spans="1:10">
      <c r="A63" s="368"/>
      <c r="B63" s="368"/>
      <c r="C63" s="369"/>
      <c r="D63" s="369"/>
      <c r="E63" s="370"/>
      <c r="F63" s="388"/>
      <c r="G63" s="371"/>
      <c r="H63" s="390"/>
      <c r="J63" s="362"/>
    </row>
    <row r="64" spans="1:10" ht="28.5" customHeight="1">
      <c r="A64" s="368" t="s">
        <v>532</v>
      </c>
      <c r="B64" s="372" t="s">
        <v>675</v>
      </c>
      <c r="C64" s="369"/>
      <c r="D64" s="369"/>
      <c r="E64" s="370" t="s">
        <v>65</v>
      </c>
      <c r="F64" s="388">
        <v>20</v>
      </c>
      <c r="G64" s="109">
        <v>0</v>
      </c>
      <c r="H64" s="389">
        <f>F64*G64</f>
        <v>0</v>
      </c>
      <c r="J64" s="362"/>
    </row>
    <row r="65" spans="1:10">
      <c r="A65" s="368"/>
      <c r="B65" s="368"/>
      <c r="C65" s="369"/>
      <c r="D65" s="369"/>
      <c r="E65" s="370"/>
      <c r="F65" s="388"/>
      <c r="G65" s="371"/>
      <c r="H65" s="390"/>
      <c r="J65" s="362"/>
    </row>
    <row r="66" spans="1:10" ht="38.25">
      <c r="A66" s="368" t="s">
        <v>537</v>
      </c>
      <c r="B66" s="372" t="s">
        <v>676</v>
      </c>
      <c r="C66" s="369"/>
      <c r="D66" s="369"/>
      <c r="E66" s="370" t="s">
        <v>3</v>
      </c>
      <c r="F66" s="388">
        <v>2</v>
      </c>
      <c r="G66" s="109">
        <v>0</v>
      </c>
      <c r="H66" s="389">
        <f>F66*G66</f>
        <v>0</v>
      </c>
      <c r="J66" s="362"/>
    </row>
    <row r="67" spans="1:10">
      <c r="A67" s="368"/>
      <c r="B67" s="368"/>
      <c r="C67" s="369"/>
      <c r="D67" s="369"/>
      <c r="E67" s="370"/>
      <c r="F67" s="388"/>
      <c r="G67" s="371"/>
      <c r="H67" s="390"/>
      <c r="J67" s="362"/>
    </row>
    <row r="68" spans="1:10">
      <c r="A68" s="368" t="s">
        <v>538</v>
      </c>
      <c r="B68" s="368" t="s">
        <v>544</v>
      </c>
      <c r="C68" s="369"/>
      <c r="D68" s="369"/>
      <c r="E68" s="370"/>
      <c r="F68" s="370"/>
      <c r="G68" s="109">
        <v>0</v>
      </c>
      <c r="H68" s="389">
        <f>G68</f>
        <v>0</v>
      </c>
      <c r="I68" s="361"/>
      <c r="J68" s="362"/>
    </row>
    <row r="69" spans="1:10">
      <c r="G69" s="378"/>
      <c r="H69" s="378"/>
      <c r="I69" s="361"/>
      <c r="J69" s="362"/>
    </row>
    <row r="70" spans="1:10">
      <c r="G70" s="378"/>
      <c r="H70" s="378"/>
      <c r="I70" s="361"/>
      <c r="J70" s="362"/>
    </row>
    <row r="71" spans="1:10" ht="13.5" thickBot="1">
      <c r="A71" s="364" t="s">
        <v>547</v>
      </c>
      <c r="B71" s="364" t="s">
        <v>548</v>
      </c>
      <c r="E71" s="366" t="s">
        <v>352</v>
      </c>
      <c r="F71" s="366" t="s">
        <v>353</v>
      </c>
      <c r="G71" s="367" t="s">
        <v>354</v>
      </c>
      <c r="H71" s="367" t="s">
        <v>355</v>
      </c>
      <c r="J71" s="362"/>
    </row>
    <row r="72" spans="1:10">
      <c r="J72" s="362"/>
    </row>
    <row r="73" spans="1:10" ht="76.5">
      <c r="A73" s="368" t="s">
        <v>526</v>
      </c>
      <c r="B73" s="372" t="s">
        <v>677</v>
      </c>
      <c r="C73" s="369"/>
      <c r="D73" s="369"/>
      <c r="E73" s="370" t="s">
        <v>65</v>
      </c>
      <c r="F73" s="388">
        <v>50</v>
      </c>
      <c r="G73" s="109">
        <v>0</v>
      </c>
      <c r="H73" s="389">
        <f>F73*G73</f>
        <v>0</v>
      </c>
      <c r="J73" s="362"/>
    </row>
    <row r="74" spans="1:10">
      <c r="A74" s="368"/>
      <c r="B74" s="368"/>
      <c r="C74" s="369"/>
      <c r="D74" s="369"/>
      <c r="E74" s="370"/>
      <c r="F74" s="370"/>
      <c r="G74" s="371"/>
      <c r="H74" s="371"/>
      <c r="J74" s="362"/>
    </row>
    <row r="75" spans="1:10" ht="25.5">
      <c r="A75" s="368" t="s">
        <v>528</v>
      </c>
      <c r="B75" s="372" t="s">
        <v>678</v>
      </c>
      <c r="C75" s="369"/>
      <c r="D75" s="369"/>
      <c r="E75" s="370" t="s">
        <v>153</v>
      </c>
      <c r="F75" s="388">
        <v>4</v>
      </c>
      <c r="G75" s="109">
        <v>0</v>
      </c>
      <c r="H75" s="389">
        <f>F75*G75</f>
        <v>0</v>
      </c>
      <c r="J75" s="362"/>
    </row>
    <row r="76" spans="1:10">
      <c r="A76" s="368"/>
      <c r="B76" s="368"/>
      <c r="C76" s="369"/>
      <c r="D76" s="369"/>
      <c r="E76" s="370"/>
      <c r="F76" s="388"/>
      <c r="G76" s="371"/>
      <c r="H76" s="390"/>
      <c r="J76" s="362"/>
    </row>
    <row r="77" spans="1:10" ht="25.5">
      <c r="A77" s="368" t="s">
        <v>530</v>
      </c>
      <c r="B77" s="372" t="s">
        <v>679</v>
      </c>
      <c r="C77" s="369"/>
      <c r="D77" s="369"/>
      <c r="E77" s="370" t="s">
        <v>153</v>
      </c>
      <c r="F77" s="388">
        <v>1</v>
      </c>
      <c r="G77" s="109">
        <v>0</v>
      </c>
      <c r="H77" s="389">
        <f>F77*G77</f>
        <v>0</v>
      </c>
      <c r="J77" s="362"/>
    </row>
    <row r="78" spans="1:10">
      <c r="A78" s="368"/>
      <c r="B78" s="368"/>
      <c r="C78" s="369"/>
      <c r="D78" s="369"/>
      <c r="E78" s="370"/>
      <c r="F78" s="370"/>
      <c r="G78" s="371"/>
      <c r="H78" s="390"/>
      <c r="J78" s="362"/>
    </row>
    <row r="79" spans="1:10">
      <c r="A79" s="368" t="s">
        <v>532</v>
      </c>
      <c r="B79" s="368" t="s">
        <v>544</v>
      </c>
      <c r="C79" s="369"/>
      <c r="D79" s="369"/>
      <c r="E79" s="370"/>
      <c r="F79" s="370"/>
      <c r="G79" s="109">
        <v>0</v>
      </c>
      <c r="H79" s="389">
        <f>G79</f>
        <v>0</v>
      </c>
      <c r="I79" s="361"/>
      <c r="J79" s="362"/>
    </row>
    <row r="80" spans="1:10">
      <c r="G80" s="378"/>
      <c r="H80" s="378"/>
      <c r="I80" s="361"/>
      <c r="J80" s="362"/>
    </row>
    <row r="81" spans="1:10">
      <c r="G81" s="378"/>
      <c r="H81" s="378"/>
      <c r="I81" s="361"/>
      <c r="J81" s="362"/>
    </row>
    <row r="82" spans="1:10" ht="13.5" thickBot="1">
      <c r="A82" s="364" t="s">
        <v>549</v>
      </c>
      <c r="B82" s="364" t="s">
        <v>550</v>
      </c>
      <c r="E82" s="366" t="s">
        <v>352</v>
      </c>
      <c r="F82" s="366" t="s">
        <v>353</v>
      </c>
      <c r="G82" s="367" t="s">
        <v>354</v>
      </c>
      <c r="H82" s="367" t="s">
        <v>355</v>
      </c>
      <c r="J82" s="362"/>
    </row>
    <row r="83" spans="1:10">
      <c r="J83" s="362"/>
    </row>
    <row r="84" spans="1:10" ht="63.75">
      <c r="A84" s="368" t="s">
        <v>526</v>
      </c>
      <c r="B84" s="372" t="s">
        <v>680</v>
      </c>
      <c r="C84" s="369"/>
      <c r="D84" s="369"/>
      <c r="E84" s="370" t="s">
        <v>65</v>
      </c>
      <c r="F84" s="388">
        <v>50</v>
      </c>
      <c r="G84" s="109">
        <v>0</v>
      </c>
      <c r="H84" s="389">
        <f>F84*G84</f>
        <v>0</v>
      </c>
      <c r="J84" s="362"/>
    </row>
    <row r="85" spans="1:10">
      <c r="A85" s="368"/>
      <c r="B85" s="368"/>
      <c r="C85" s="369"/>
      <c r="D85" s="369"/>
      <c r="E85" s="370"/>
      <c r="F85" s="388"/>
      <c r="G85" s="371"/>
      <c r="H85" s="390"/>
      <c r="J85" s="362"/>
    </row>
    <row r="86" spans="1:10" ht="25.5">
      <c r="A86" s="368" t="s">
        <v>528</v>
      </c>
      <c r="B86" s="372" t="s">
        <v>681</v>
      </c>
      <c r="C86" s="369"/>
      <c r="D86" s="369"/>
      <c r="E86" s="370" t="s">
        <v>153</v>
      </c>
      <c r="F86" s="388">
        <v>4</v>
      </c>
      <c r="G86" s="109">
        <v>0</v>
      </c>
      <c r="H86" s="389">
        <f>F86*G86</f>
        <v>0</v>
      </c>
      <c r="J86" s="362"/>
    </row>
    <row r="87" spans="1:10">
      <c r="A87" s="368"/>
      <c r="B87" s="368"/>
      <c r="C87" s="369"/>
      <c r="D87" s="369"/>
      <c r="E87" s="370"/>
      <c r="F87" s="388"/>
      <c r="G87" s="371"/>
      <c r="H87" s="390"/>
      <c r="J87" s="362"/>
    </row>
    <row r="88" spans="1:10" ht="25.5">
      <c r="A88" s="368" t="s">
        <v>530</v>
      </c>
      <c r="B88" s="372" t="s">
        <v>682</v>
      </c>
      <c r="C88" s="369"/>
      <c r="D88" s="369"/>
      <c r="E88" s="370" t="s">
        <v>153</v>
      </c>
      <c r="F88" s="388">
        <v>1</v>
      </c>
      <c r="G88" s="109">
        <v>0</v>
      </c>
      <c r="H88" s="389">
        <f>F88*G88</f>
        <v>0</v>
      </c>
      <c r="J88" s="362"/>
    </row>
    <row r="89" spans="1:10">
      <c r="A89" s="368"/>
      <c r="B89" s="368"/>
      <c r="C89" s="369"/>
      <c r="D89" s="369"/>
      <c r="E89" s="370"/>
      <c r="F89" s="388"/>
      <c r="G89" s="371"/>
      <c r="H89" s="390"/>
      <c r="J89" s="362"/>
    </row>
    <row r="90" spans="1:10">
      <c r="A90" s="368" t="s">
        <v>532</v>
      </c>
      <c r="B90" s="368" t="s">
        <v>544</v>
      </c>
      <c r="C90" s="369"/>
      <c r="D90" s="369"/>
      <c r="E90" s="370"/>
      <c r="F90" s="370"/>
      <c r="G90" s="109">
        <v>0</v>
      </c>
      <c r="H90" s="389">
        <f>G90</f>
        <v>0</v>
      </c>
      <c r="I90" s="361"/>
      <c r="J90" s="362"/>
    </row>
    <row r="91" spans="1:10">
      <c r="G91" s="378"/>
      <c r="H91" s="394"/>
      <c r="I91" s="361"/>
      <c r="J91" s="362"/>
    </row>
    <row r="92" spans="1:10">
      <c r="A92" s="116"/>
      <c r="B92" s="117" t="s">
        <v>669</v>
      </c>
      <c r="C92" s="118"/>
      <c r="D92" s="116"/>
      <c r="E92" s="116"/>
      <c r="F92" s="119"/>
      <c r="G92" s="119"/>
      <c r="H92" s="392">
        <f>SUM(H42:H91)</f>
        <v>0</v>
      </c>
      <c r="I92" s="361"/>
      <c r="J92" s="362"/>
    </row>
    <row r="93" spans="1:10">
      <c r="G93" s="378"/>
      <c r="H93" s="378"/>
      <c r="I93" s="361"/>
      <c r="J93" s="362"/>
    </row>
    <row r="94" spans="1:10">
      <c r="G94" s="378"/>
      <c r="H94" s="378"/>
      <c r="J94" s="362"/>
    </row>
    <row r="95" spans="1:10" ht="13.5" thickBot="1">
      <c r="A95" s="364" t="s">
        <v>551</v>
      </c>
      <c r="B95" s="364" t="s">
        <v>552</v>
      </c>
      <c r="E95" s="366" t="s">
        <v>352</v>
      </c>
      <c r="F95" s="366" t="s">
        <v>353</v>
      </c>
      <c r="G95" s="367" t="s">
        <v>354</v>
      </c>
      <c r="H95" s="367" t="s">
        <v>355</v>
      </c>
      <c r="J95" s="362"/>
    </row>
    <row r="96" spans="1:10">
      <c r="J96" s="362"/>
    </row>
    <row r="97" spans="1:10" ht="25.5">
      <c r="A97" s="368" t="s">
        <v>526</v>
      </c>
      <c r="B97" s="372" t="s">
        <v>684</v>
      </c>
      <c r="C97" s="369"/>
      <c r="D97" s="369"/>
      <c r="E97" s="370" t="s">
        <v>65</v>
      </c>
      <c r="F97" s="388">
        <v>80</v>
      </c>
      <c r="G97" s="109">
        <v>0</v>
      </c>
      <c r="H97" s="389">
        <f>F97*G97</f>
        <v>0</v>
      </c>
      <c r="J97" s="362"/>
    </row>
    <row r="98" spans="1:10">
      <c r="A98" s="368"/>
      <c r="B98" s="368" t="s">
        <v>553</v>
      </c>
      <c r="C98" s="369"/>
      <c r="D98" s="369"/>
      <c r="E98" s="370"/>
      <c r="F98" s="388"/>
      <c r="G98" s="371"/>
      <c r="H98" s="390"/>
      <c r="I98" s="361"/>
      <c r="J98" s="362"/>
    </row>
    <row r="99" spans="1:10" ht="25.5">
      <c r="A99" s="368" t="s">
        <v>528</v>
      </c>
      <c r="B99" s="372" t="s">
        <v>685</v>
      </c>
      <c r="C99" s="369"/>
      <c r="D99" s="369"/>
      <c r="E99" s="370" t="s">
        <v>3</v>
      </c>
      <c r="F99" s="388">
        <v>1</v>
      </c>
      <c r="G99" s="109">
        <v>0</v>
      </c>
      <c r="H99" s="389">
        <f>F99*G99</f>
        <v>0</v>
      </c>
      <c r="J99" s="362"/>
    </row>
    <row r="100" spans="1:10">
      <c r="A100" s="368"/>
      <c r="B100" s="368"/>
      <c r="C100" s="369"/>
      <c r="D100" s="369"/>
      <c r="E100" s="370"/>
      <c r="F100" s="388"/>
      <c r="G100" s="371"/>
      <c r="H100" s="390"/>
      <c r="J100" s="362"/>
    </row>
    <row r="101" spans="1:10">
      <c r="A101" s="368" t="s">
        <v>530</v>
      </c>
      <c r="B101" s="368" t="s">
        <v>686</v>
      </c>
      <c r="C101" s="369"/>
      <c r="D101" s="369"/>
      <c r="E101" s="370" t="s">
        <v>3</v>
      </c>
      <c r="F101" s="388">
        <v>1</v>
      </c>
      <c r="G101" s="109">
        <v>0</v>
      </c>
      <c r="H101" s="389">
        <f>F101*G101</f>
        <v>0</v>
      </c>
      <c r="J101" s="362"/>
    </row>
    <row r="102" spans="1:10" ht="13.5" customHeight="1">
      <c r="A102" s="368"/>
      <c r="B102" s="368"/>
      <c r="C102" s="369"/>
      <c r="D102" s="369"/>
      <c r="E102" s="370"/>
      <c r="F102" s="388"/>
      <c r="G102" s="381"/>
      <c r="H102" s="395"/>
      <c r="J102" s="362"/>
    </row>
    <row r="103" spans="1:10">
      <c r="A103" s="368" t="s">
        <v>532</v>
      </c>
      <c r="B103" s="368" t="s">
        <v>554</v>
      </c>
      <c r="C103" s="369"/>
      <c r="D103" s="369"/>
      <c r="E103" s="370" t="s">
        <v>3</v>
      </c>
      <c r="F103" s="388">
        <v>1</v>
      </c>
      <c r="G103" s="109">
        <v>0</v>
      </c>
      <c r="H103" s="389">
        <f>F103*G103</f>
        <v>0</v>
      </c>
    </row>
    <row r="104" spans="1:10" hidden="1">
      <c r="A104" s="368"/>
      <c r="B104" s="368"/>
      <c r="C104" s="369"/>
      <c r="D104" s="369"/>
      <c r="E104" s="370"/>
      <c r="F104" s="388"/>
      <c r="G104" s="382"/>
      <c r="H104" s="395"/>
    </row>
    <row r="105" spans="1:10">
      <c r="A105" s="368"/>
      <c r="B105" s="368"/>
      <c r="C105" s="369"/>
      <c r="D105" s="369"/>
      <c r="E105" s="370"/>
      <c r="F105" s="388"/>
      <c r="G105" s="382"/>
      <c r="H105" s="395"/>
    </row>
    <row r="106" spans="1:10">
      <c r="A106" s="368" t="s">
        <v>537</v>
      </c>
      <c r="B106" s="368" t="s">
        <v>47</v>
      </c>
      <c r="C106" s="369"/>
      <c r="D106" s="369"/>
      <c r="E106" s="370" t="s">
        <v>3</v>
      </c>
      <c r="F106" s="388">
        <v>1</v>
      </c>
      <c r="G106" s="109">
        <v>0</v>
      </c>
      <c r="H106" s="389">
        <f>F106*G106</f>
        <v>0</v>
      </c>
    </row>
    <row r="107" spans="1:10">
      <c r="A107" s="368"/>
      <c r="B107" s="368"/>
      <c r="C107" s="369"/>
      <c r="D107" s="369"/>
      <c r="E107" s="370"/>
      <c r="F107" s="388"/>
      <c r="G107" s="381"/>
      <c r="H107" s="395"/>
    </row>
    <row r="108" spans="1:10">
      <c r="A108" s="368" t="s">
        <v>538</v>
      </c>
      <c r="B108" s="368" t="s">
        <v>555</v>
      </c>
      <c r="C108" s="369"/>
      <c r="D108" s="369"/>
      <c r="E108" s="370" t="s">
        <v>3</v>
      </c>
      <c r="F108" s="388">
        <v>1</v>
      </c>
      <c r="G108" s="109">
        <v>0</v>
      </c>
      <c r="H108" s="389">
        <f>F108*G108</f>
        <v>0</v>
      </c>
    </row>
    <row r="109" spans="1:10">
      <c r="G109" s="383"/>
      <c r="H109" s="396"/>
    </row>
    <row r="110" spans="1:10">
      <c r="A110" s="116"/>
      <c r="B110" s="117" t="s">
        <v>683</v>
      </c>
      <c r="C110" s="118"/>
      <c r="D110" s="116"/>
      <c r="E110" s="116"/>
      <c r="F110" s="119"/>
      <c r="G110" s="119"/>
      <c r="H110" s="392">
        <f>SUM(H97:H108)</f>
        <v>0</v>
      </c>
    </row>
    <row r="111" spans="1:10">
      <c r="G111" s="383"/>
      <c r="H111" s="383"/>
    </row>
    <row r="112" spans="1:10" ht="4.5" customHeight="1">
      <c r="G112" s="383"/>
      <c r="H112" s="383"/>
    </row>
    <row r="113" spans="1:8" ht="4.5" customHeight="1">
      <c r="G113" s="383"/>
      <c r="H113" s="383"/>
    </row>
    <row r="114" spans="1:8" ht="4.5" customHeight="1">
      <c r="G114" s="383"/>
      <c r="H114" s="383"/>
    </row>
    <row r="115" spans="1:8" ht="4.5" customHeight="1">
      <c r="G115" s="383"/>
      <c r="H115" s="383"/>
    </row>
    <row r="116" spans="1:8" ht="4.5" customHeight="1">
      <c r="G116" s="383"/>
      <c r="H116" s="383"/>
    </row>
    <row r="117" spans="1:8" ht="4.5" customHeight="1">
      <c r="G117" s="383"/>
      <c r="H117" s="383"/>
    </row>
    <row r="118" spans="1:8" ht="4.5" customHeight="1">
      <c r="G118" s="383"/>
      <c r="H118" s="383"/>
    </row>
    <row r="119" spans="1:8">
      <c r="G119" s="383"/>
      <c r="H119" s="383"/>
    </row>
    <row r="120" spans="1:8">
      <c r="G120" s="383"/>
      <c r="H120" s="383"/>
    </row>
    <row r="121" spans="1:8">
      <c r="G121" s="383"/>
      <c r="H121" s="383"/>
    </row>
    <row r="122" spans="1:8">
      <c r="G122" s="383"/>
      <c r="H122" s="383"/>
    </row>
    <row r="123" spans="1:8" ht="21" customHeight="1" thickBot="1">
      <c r="A123" s="18"/>
      <c r="B123" s="541" t="s">
        <v>687</v>
      </c>
      <c r="C123" s="541"/>
      <c r="D123" s="541"/>
      <c r="E123" s="541"/>
      <c r="F123" s="541"/>
      <c r="G123" s="541"/>
      <c r="H123" s="541"/>
    </row>
    <row r="124" spans="1:8">
      <c r="A124" s="287" t="s">
        <v>524</v>
      </c>
      <c r="B124" s="288" t="s">
        <v>0</v>
      </c>
      <c r="C124" s="289"/>
      <c r="D124" s="289"/>
      <c r="E124" s="288"/>
      <c r="F124" s="288"/>
      <c r="G124" s="290"/>
      <c r="H124" s="340">
        <f>H13</f>
        <v>0</v>
      </c>
    </row>
    <row r="125" spans="1:8">
      <c r="A125" s="291" t="s">
        <v>535</v>
      </c>
      <c r="B125" s="19" t="s">
        <v>688</v>
      </c>
      <c r="C125" s="18"/>
      <c r="D125" s="18"/>
      <c r="E125" s="362"/>
      <c r="F125" s="362"/>
      <c r="G125" s="292"/>
      <c r="H125" s="341">
        <f>H36</f>
        <v>0</v>
      </c>
    </row>
    <row r="126" spans="1:8">
      <c r="A126" s="291" t="s">
        <v>556</v>
      </c>
      <c r="B126" s="19" t="s">
        <v>689</v>
      </c>
      <c r="C126" s="18"/>
      <c r="D126" s="18"/>
      <c r="E126" s="362"/>
      <c r="F126" s="362"/>
      <c r="G126" s="292"/>
      <c r="H126" s="341">
        <f>H92</f>
        <v>0</v>
      </c>
    </row>
    <row r="127" spans="1:8" ht="13.5" thickBot="1">
      <c r="A127" s="291" t="s">
        <v>551</v>
      </c>
      <c r="B127" s="19" t="s">
        <v>690</v>
      </c>
      <c r="C127" s="18"/>
      <c r="D127" s="18"/>
      <c r="E127" s="19"/>
      <c r="F127" s="19"/>
      <c r="G127" s="292"/>
      <c r="H127" s="341">
        <f>H110</f>
        <v>0</v>
      </c>
    </row>
    <row r="128" spans="1:8" ht="16.5" thickBot="1">
      <c r="A128" s="296"/>
      <c r="B128" s="297" t="s">
        <v>504</v>
      </c>
      <c r="C128" s="298"/>
      <c r="D128" s="298"/>
      <c r="E128" s="384"/>
      <c r="F128" s="384"/>
      <c r="G128" s="299"/>
      <c r="H128" s="343">
        <f>SUM(H124:H127)</f>
        <v>0</v>
      </c>
    </row>
    <row r="129" spans="1:9" ht="16.5" thickTop="1">
      <c r="A129" s="300"/>
      <c r="B129" s="301" t="s">
        <v>505</v>
      </c>
      <c r="C129" s="302"/>
      <c r="D129" s="302"/>
      <c r="E129" s="385"/>
      <c r="F129" s="385"/>
      <c r="G129" s="303"/>
      <c r="H129" s="344">
        <f>H128*0.22</f>
        <v>0</v>
      </c>
    </row>
    <row r="130" spans="1:9" ht="18.75" thickBot="1">
      <c r="A130" s="304"/>
      <c r="B130" s="305" t="s">
        <v>691</v>
      </c>
      <c r="C130" s="306"/>
      <c r="D130" s="306"/>
      <c r="E130" s="305"/>
      <c r="F130" s="305"/>
      <c r="G130" s="307"/>
      <c r="H130" s="345">
        <f>H129+H128</f>
        <v>0</v>
      </c>
    </row>
    <row r="131" spans="1:9">
      <c r="G131" s="383"/>
      <c r="H131" s="383"/>
    </row>
    <row r="133" spans="1:9">
      <c r="B133" s="386"/>
    </row>
    <row r="134" spans="1:9" ht="13.5" customHeight="1"/>
    <row r="135" spans="1:9">
      <c r="B135" s="386"/>
    </row>
    <row r="136" spans="1:9">
      <c r="B136" s="386"/>
    </row>
    <row r="137" spans="1:9">
      <c r="B137" s="386"/>
      <c r="I137" s="361"/>
    </row>
    <row r="138" spans="1:9">
      <c r="B138" s="386"/>
      <c r="I138" s="361"/>
    </row>
    <row r="139" spans="1:9">
      <c r="B139" s="386"/>
      <c r="I139" s="361"/>
    </row>
    <row r="140" spans="1:9">
      <c r="B140" s="386"/>
    </row>
    <row r="141" spans="1:9">
      <c r="B141" s="386"/>
      <c r="H141" s="387"/>
    </row>
    <row r="142" spans="1:9">
      <c r="B142" s="386"/>
      <c r="G142" s="383"/>
      <c r="H142" s="383"/>
    </row>
    <row r="143" spans="1:9">
      <c r="G143" s="383"/>
      <c r="H143" s="383"/>
    </row>
    <row r="144" spans="1:9">
      <c r="H144" s="387"/>
    </row>
    <row r="145" spans="2:8">
      <c r="B145" s="386"/>
      <c r="G145" s="383"/>
      <c r="H145" s="383"/>
    </row>
    <row r="146" spans="2:8">
      <c r="G146" s="383"/>
      <c r="H146" s="383"/>
    </row>
    <row r="147" spans="2:8">
      <c r="G147" s="383"/>
      <c r="H147" s="383"/>
    </row>
    <row r="148" spans="2:8">
      <c r="G148" s="383"/>
      <c r="H148" s="383"/>
    </row>
    <row r="149" spans="2:8">
      <c r="G149" s="383"/>
      <c r="H149" s="383"/>
    </row>
    <row r="150" spans="2:8">
      <c r="G150" s="383"/>
      <c r="H150" s="383"/>
    </row>
    <row r="151" spans="2:8">
      <c r="H151" s="387"/>
    </row>
    <row r="152" spans="2:8">
      <c r="B152" s="386"/>
      <c r="H152" s="387"/>
    </row>
    <row r="153" spans="2:8">
      <c r="B153" s="386"/>
      <c r="H153" s="387"/>
    </row>
    <row r="154" spans="2:8">
      <c r="B154" s="386"/>
      <c r="H154" s="387"/>
    </row>
    <row r="155" spans="2:8">
      <c r="B155" s="386"/>
    </row>
    <row r="156" spans="2:8">
      <c r="B156" s="386"/>
      <c r="G156" s="383"/>
      <c r="H156" s="383"/>
    </row>
    <row r="157" spans="2:8">
      <c r="B157" s="386"/>
    </row>
  </sheetData>
  <mergeCells count="1">
    <mergeCell ref="B123:H123"/>
  </mergeCells>
  <pageMargins left="0.7" right="0.7" top="0.88541666666666663" bottom="0.75" header="0.3" footer="0.3"/>
  <pageSetup paperSize="9" orientation="landscape" r:id="rId1"/>
  <headerFooter>
    <oddHeader>&amp;C&amp;"Arial CE,Krepko"&amp;14Rekonstrukcija mostu čez potok Barbara v Slovenj Gradcu (MB0116) na G1-4, na odseku 1258 v km 8,550</oddHeader>
    <oddFooter>&amp;LSl. Gradec - Barbara&amp;CElektro&amp;R&amp;P/&amp;N</oddFooter>
  </headerFooter>
  <ignoredErrors>
    <ignoredError sqref="H13 H5:H9 H11 H18:H34 H36 H43:H53 H58:H68 H73:H79 H84:H90 H91:H92 H97:H108 H110 H124:H13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V48"/>
  <sheetViews>
    <sheetView view="pageLayout" zoomScaleNormal="100" workbookViewId="0">
      <selection activeCell="I15" sqref="I15"/>
    </sheetView>
  </sheetViews>
  <sheetFormatPr defaultRowHeight="12.75"/>
  <cols>
    <col min="1" max="2" width="10.7109375" style="398" customWidth="1"/>
    <col min="3" max="3" width="47.7109375" style="124" customWidth="1"/>
    <col min="4" max="4" width="14.7109375" style="398" customWidth="1"/>
    <col min="5" max="5" width="12.7109375" style="399" customWidth="1"/>
    <col min="6" max="6" width="15.7109375" style="400" customWidth="1"/>
    <col min="7" max="7" width="15.7109375" style="401" customWidth="1"/>
    <col min="8" max="256" width="9.140625" style="402"/>
    <col min="257" max="16384" width="9.140625" style="4"/>
  </cols>
  <sheetData>
    <row r="1" spans="1:256" ht="18">
      <c r="A1" s="397" t="s">
        <v>557</v>
      </c>
    </row>
    <row r="2" spans="1:256" ht="18">
      <c r="A2" s="542"/>
      <c r="B2" s="542"/>
      <c r="C2" s="542"/>
      <c r="D2" s="542"/>
      <c r="E2" s="542"/>
      <c r="F2" s="542"/>
      <c r="G2" s="542"/>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M2" s="403"/>
      <c r="AN2" s="403"/>
      <c r="AO2" s="403"/>
      <c r="AP2" s="403"/>
      <c r="AQ2" s="403"/>
      <c r="AR2" s="403"/>
      <c r="AS2" s="403"/>
      <c r="AT2" s="403"/>
      <c r="AU2" s="403"/>
      <c r="AV2" s="403"/>
      <c r="AW2" s="403"/>
      <c r="AX2" s="403"/>
      <c r="AY2" s="403"/>
      <c r="AZ2" s="403"/>
      <c r="BA2" s="403"/>
      <c r="BB2" s="403"/>
      <c r="BC2" s="403"/>
      <c r="BD2" s="403"/>
      <c r="BE2" s="403"/>
      <c r="BF2" s="403"/>
      <c r="BG2" s="403"/>
      <c r="BH2" s="403"/>
      <c r="BI2" s="403"/>
      <c r="BJ2" s="403"/>
      <c r="BK2" s="403"/>
      <c r="BL2" s="403"/>
      <c r="BM2" s="403"/>
      <c r="BN2" s="403"/>
      <c r="BO2" s="403"/>
      <c r="BP2" s="403"/>
      <c r="BQ2" s="403"/>
      <c r="BR2" s="403"/>
      <c r="BS2" s="403"/>
      <c r="BT2" s="403"/>
      <c r="BU2" s="403"/>
      <c r="BV2" s="403"/>
      <c r="BW2" s="403"/>
      <c r="BX2" s="403"/>
      <c r="BY2" s="403"/>
      <c r="BZ2" s="403"/>
      <c r="CA2" s="403"/>
      <c r="CB2" s="403"/>
      <c r="CC2" s="403"/>
      <c r="CD2" s="403"/>
      <c r="CE2" s="403"/>
      <c r="CF2" s="403"/>
      <c r="CG2" s="403"/>
      <c r="CH2" s="403"/>
      <c r="CI2" s="403"/>
      <c r="CJ2" s="403"/>
      <c r="CK2" s="403"/>
      <c r="CL2" s="403"/>
      <c r="CM2" s="403"/>
      <c r="CN2" s="403"/>
      <c r="CO2" s="403"/>
      <c r="CP2" s="403"/>
      <c r="CQ2" s="403"/>
      <c r="CR2" s="403"/>
      <c r="CS2" s="403"/>
      <c r="CT2" s="403"/>
      <c r="CU2" s="403"/>
      <c r="CV2" s="403"/>
      <c r="CW2" s="403"/>
      <c r="CX2" s="403"/>
      <c r="CY2" s="403"/>
      <c r="CZ2" s="403"/>
      <c r="DA2" s="403"/>
      <c r="DB2" s="403"/>
      <c r="DC2" s="403"/>
      <c r="DD2" s="403"/>
      <c r="DE2" s="403"/>
      <c r="DF2" s="403"/>
      <c r="DG2" s="403"/>
      <c r="DH2" s="403"/>
      <c r="DI2" s="403"/>
      <c r="DJ2" s="403"/>
      <c r="DK2" s="403"/>
      <c r="DL2" s="403"/>
      <c r="DM2" s="403"/>
      <c r="DN2" s="403"/>
      <c r="DO2" s="403"/>
      <c r="DP2" s="403"/>
      <c r="DQ2" s="403"/>
      <c r="DR2" s="403"/>
      <c r="DS2" s="403"/>
      <c r="DT2" s="403"/>
      <c r="DU2" s="403"/>
      <c r="DV2" s="403"/>
      <c r="DW2" s="403"/>
      <c r="DX2" s="403"/>
      <c r="DY2" s="403"/>
      <c r="DZ2" s="403"/>
      <c r="EA2" s="403"/>
      <c r="EB2" s="403"/>
      <c r="EC2" s="403"/>
      <c r="ED2" s="403"/>
      <c r="EE2" s="403"/>
      <c r="EF2" s="403"/>
      <c r="EG2" s="403"/>
      <c r="EH2" s="403"/>
      <c r="EI2" s="403"/>
      <c r="EJ2" s="403"/>
      <c r="EK2" s="403"/>
      <c r="EL2" s="403"/>
      <c r="EM2" s="403"/>
      <c r="EN2" s="403"/>
      <c r="EO2" s="403"/>
      <c r="EP2" s="403"/>
      <c r="EQ2" s="403"/>
      <c r="ER2" s="403"/>
      <c r="ES2" s="403"/>
      <c r="ET2" s="403"/>
      <c r="EU2" s="403"/>
      <c r="EV2" s="403"/>
      <c r="EW2" s="403"/>
      <c r="EX2" s="403"/>
      <c r="EY2" s="403"/>
      <c r="EZ2" s="403"/>
      <c r="FA2" s="403"/>
      <c r="FB2" s="403"/>
      <c r="FC2" s="403"/>
      <c r="FD2" s="403"/>
      <c r="FE2" s="403"/>
      <c r="FF2" s="403"/>
      <c r="FG2" s="403"/>
      <c r="FH2" s="403"/>
      <c r="FI2" s="403"/>
      <c r="FJ2" s="403"/>
      <c r="FK2" s="403"/>
      <c r="FL2" s="403"/>
      <c r="FM2" s="403"/>
      <c r="FN2" s="403"/>
      <c r="FO2" s="403"/>
      <c r="FP2" s="403"/>
      <c r="FQ2" s="403"/>
      <c r="FR2" s="403"/>
      <c r="FS2" s="403"/>
      <c r="FT2" s="403"/>
      <c r="FU2" s="403"/>
      <c r="FV2" s="403"/>
      <c r="FW2" s="403"/>
      <c r="FX2" s="403"/>
      <c r="FY2" s="403"/>
      <c r="FZ2" s="403"/>
      <c r="GA2" s="403"/>
      <c r="GB2" s="403"/>
      <c r="GC2" s="403"/>
      <c r="GD2" s="403"/>
      <c r="GE2" s="403"/>
      <c r="GF2" s="403"/>
      <c r="GG2" s="403"/>
      <c r="GH2" s="403"/>
      <c r="GI2" s="403"/>
      <c r="GJ2" s="403"/>
      <c r="GK2" s="403"/>
      <c r="GL2" s="403"/>
      <c r="GM2" s="403"/>
      <c r="GN2" s="403"/>
      <c r="GO2" s="403"/>
      <c r="GP2" s="403"/>
      <c r="GQ2" s="403"/>
      <c r="GR2" s="403"/>
      <c r="GS2" s="403"/>
      <c r="GT2" s="403"/>
      <c r="GU2" s="403"/>
      <c r="GV2" s="403"/>
      <c r="GW2" s="403"/>
      <c r="GX2" s="403"/>
      <c r="GY2" s="403"/>
      <c r="GZ2" s="403"/>
      <c r="HA2" s="403"/>
      <c r="HB2" s="403"/>
      <c r="HC2" s="403"/>
      <c r="HD2" s="403"/>
      <c r="HE2" s="403"/>
      <c r="HF2" s="403"/>
      <c r="HG2" s="403"/>
      <c r="HH2" s="403"/>
      <c r="HI2" s="403"/>
      <c r="HJ2" s="403"/>
      <c r="HK2" s="403"/>
      <c r="HL2" s="403"/>
      <c r="HM2" s="403"/>
      <c r="HN2" s="403"/>
      <c r="HO2" s="403"/>
      <c r="HP2" s="403"/>
      <c r="HQ2" s="403"/>
      <c r="HR2" s="403"/>
      <c r="HS2" s="403"/>
      <c r="HT2" s="403"/>
      <c r="HU2" s="403"/>
      <c r="HV2" s="403"/>
      <c r="HW2" s="403"/>
      <c r="HX2" s="403"/>
      <c r="HY2" s="403"/>
      <c r="HZ2" s="403"/>
      <c r="IA2" s="403"/>
      <c r="IB2" s="403"/>
      <c r="IC2" s="403"/>
      <c r="ID2" s="403"/>
      <c r="IE2" s="403"/>
      <c r="IF2" s="403"/>
      <c r="IG2" s="403"/>
      <c r="IH2" s="403"/>
      <c r="II2" s="403"/>
      <c r="IJ2" s="403"/>
      <c r="IK2" s="403"/>
      <c r="IL2" s="403"/>
      <c r="IM2" s="403"/>
      <c r="IN2" s="403"/>
      <c r="IO2" s="403"/>
      <c r="IP2" s="403"/>
      <c r="IQ2" s="403"/>
      <c r="IR2" s="403"/>
      <c r="IS2" s="403"/>
      <c r="IT2" s="403"/>
      <c r="IU2" s="403"/>
      <c r="IV2" s="403"/>
    </row>
    <row r="3" spans="1:256">
      <c r="A3" s="404" t="s">
        <v>558</v>
      </c>
      <c r="B3" s="405" t="s">
        <v>559</v>
      </c>
      <c r="C3" s="406"/>
      <c r="D3" s="404"/>
      <c r="E3" s="407"/>
      <c r="F3" s="408"/>
      <c r="G3" s="409"/>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c r="AH3" s="406"/>
      <c r="AI3" s="406"/>
      <c r="AJ3" s="406"/>
      <c r="AK3" s="406"/>
      <c r="AL3" s="406"/>
      <c r="AM3" s="406"/>
      <c r="AN3" s="406"/>
      <c r="AO3" s="406"/>
      <c r="AP3" s="406"/>
      <c r="AQ3" s="406"/>
      <c r="AR3" s="406"/>
      <c r="AS3" s="406"/>
      <c r="AT3" s="406"/>
      <c r="AU3" s="406"/>
      <c r="AV3" s="406"/>
      <c r="AW3" s="406"/>
      <c r="AX3" s="406"/>
      <c r="AY3" s="406"/>
      <c r="AZ3" s="406"/>
      <c r="BA3" s="406"/>
      <c r="BB3" s="406"/>
      <c r="BC3" s="406"/>
      <c r="BD3" s="406"/>
      <c r="BE3" s="406"/>
      <c r="BF3" s="406"/>
      <c r="BG3" s="406"/>
      <c r="BH3" s="406"/>
      <c r="BI3" s="406"/>
      <c r="BJ3" s="406"/>
      <c r="BK3" s="406"/>
      <c r="BL3" s="406"/>
      <c r="BM3" s="406"/>
      <c r="BN3" s="406"/>
      <c r="BO3" s="406"/>
      <c r="BP3" s="406"/>
      <c r="BQ3" s="406"/>
      <c r="BR3" s="406"/>
      <c r="BS3" s="406"/>
      <c r="BT3" s="406"/>
      <c r="BU3" s="406"/>
      <c r="BV3" s="406"/>
      <c r="BW3" s="406"/>
      <c r="BX3" s="406"/>
      <c r="BY3" s="406"/>
      <c r="BZ3" s="406"/>
      <c r="CA3" s="406"/>
      <c r="CB3" s="406"/>
      <c r="CC3" s="406"/>
      <c r="CD3" s="406"/>
      <c r="CE3" s="406"/>
      <c r="CF3" s="406"/>
      <c r="CG3" s="406"/>
      <c r="CH3" s="406"/>
      <c r="CI3" s="406"/>
      <c r="CJ3" s="406"/>
      <c r="CK3" s="406"/>
      <c r="CL3" s="406"/>
      <c r="CM3" s="406"/>
      <c r="CN3" s="406"/>
      <c r="CO3" s="406"/>
      <c r="CP3" s="406"/>
      <c r="CQ3" s="406"/>
      <c r="CR3" s="406"/>
      <c r="CS3" s="406"/>
      <c r="CT3" s="406"/>
      <c r="CU3" s="406"/>
      <c r="CV3" s="406"/>
      <c r="CW3" s="406"/>
      <c r="CX3" s="406"/>
      <c r="CY3" s="406"/>
      <c r="CZ3" s="406"/>
      <c r="DA3" s="406"/>
      <c r="DB3" s="406"/>
      <c r="DC3" s="406"/>
      <c r="DD3" s="406"/>
      <c r="DE3" s="406"/>
      <c r="DF3" s="406"/>
      <c r="DG3" s="406"/>
      <c r="DH3" s="406"/>
      <c r="DI3" s="406"/>
      <c r="DJ3" s="406"/>
      <c r="DK3" s="406"/>
      <c r="DL3" s="406"/>
      <c r="DM3" s="406"/>
      <c r="DN3" s="406"/>
      <c r="DO3" s="406"/>
      <c r="DP3" s="406"/>
      <c r="DQ3" s="406"/>
      <c r="DR3" s="406"/>
      <c r="DS3" s="406"/>
      <c r="DT3" s="406"/>
      <c r="DU3" s="406"/>
      <c r="DV3" s="406"/>
      <c r="DW3" s="406"/>
      <c r="DX3" s="406"/>
      <c r="DY3" s="406"/>
      <c r="DZ3" s="406"/>
      <c r="EA3" s="406"/>
      <c r="EB3" s="406"/>
      <c r="EC3" s="406"/>
      <c r="ED3" s="406"/>
      <c r="EE3" s="406"/>
      <c r="EF3" s="406"/>
      <c r="EG3" s="406"/>
      <c r="EH3" s="406"/>
      <c r="EI3" s="406"/>
      <c r="EJ3" s="406"/>
      <c r="EK3" s="406"/>
      <c r="EL3" s="406"/>
      <c r="EM3" s="406"/>
      <c r="EN3" s="406"/>
      <c r="EO3" s="406"/>
      <c r="EP3" s="406"/>
      <c r="EQ3" s="406"/>
      <c r="ER3" s="406"/>
      <c r="ES3" s="406"/>
      <c r="ET3" s="406"/>
      <c r="EU3" s="406"/>
      <c r="EV3" s="406"/>
      <c r="EW3" s="406"/>
      <c r="EX3" s="406"/>
      <c r="EY3" s="406"/>
      <c r="EZ3" s="406"/>
      <c r="FA3" s="406"/>
      <c r="FB3" s="406"/>
      <c r="FC3" s="406"/>
      <c r="FD3" s="406"/>
      <c r="FE3" s="406"/>
      <c r="FF3" s="406"/>
      <c r="FG3" s="406"/>
      <c r="FH3" s="406"/>
      <c r="FI3" s="406"/>
      <c r="FJ3" s="406"/>
      <c r="FK3" s="406"/>
      <c r="FL3" s="406"/>
      <c r="FM3" s="406"/>
      <c r="FN3" s="406"/>
      <c r="FO3" s="406"/>
      <c r="FP3" s="406"/>
      <c r="FQ3" s="406"/>
      <c r="FR3" s="406"/>
      <c r="FS3" s="406"/>
      <c r="FT3" s="406"/>
      <c r="FU3" s="406"/>
      <c r="FV3" s="406"/>
      <c r="FW3" s="406"/>
      <c r="FX3" s="406"/>
      <c r="FY3" s="406"/>
      <c r="FZ3" s="406"/>
      <c r="GA3" s="406"/>
      <c r="GB3" s="406"/>
      <c r="GC3" s="406"/>
      <c r="GD3" s="406"/>
      <c r="GE3" s="406"/>
      <c r="GF3" s="406"/>
      <c r="GG3" s="406"/>
      <c r="GH3" s="406"/>
      <c r="GI3" s="406"/>
      <c r="GJ3" s="406"/>
      <c r="GK3" s="406"/>
      <c r="GL3" s="406"/>
      <c r="GM3" s="406"/>
      <c r="GN3" s="406"/>
      <c r="GO3" s="406"/>
      <c r="GP3" s="406"/>
      <c r="GQ3" s="406"/>
      <c r="GR3" s="406"/>
      <c r="GS3" s="406"/>
      <c r="GT3" s="406"/>
      <c r="GU3" s="406"/>
      <c r="GV3" s="406"/>
      <c r="GW3" s="406"/>
      <c r="GX3" s="406"/>
      <c r="GY3" s="406"/>
      <c r="GZ3" s="406"/>
      <c r="HA3" s="406"/>
      <c r="HB3" s="406"/>
      <c r="HC3" s="406"/>
      <c r="HD3" s="406"/>
      <c r="HE3" s="406"/>
      <c r="HF3" s="406"/>
      <c r="HG3" s="406"/>
      <c r="HH3" s="406"/>
      <c r="HI3" s="406"/>
      <c r="HJ3" s="406"/>
      <c r="HK3" s="406"/>
      <c r="HL3" s="406"/>
      <c r="HM3" s="406"/>
      <c r="HN3" s="406"/>
      <c r="HO3" s="406"/>
      <c r="HP3" s="406"/>
      <c r="HQ3" s="406"/>
      <c r="HR3" s="406"/>
      <c r="HS3" s="406"/>
      <c r="HT3" s="406"/>
      <c r="HU3" s="406"/>
      <c r="HV3" s="406"/>
      <c r="HW3" s="406"/>
      <c r="HX3" s="406"/>
      <c r="HY3" s="406"/>
      <c r="HZ3" s="406"/>
      <c r="IA3" s="406"/>
      <c r="IB3" s="406"/>
      <c r="IC3" s="406"/>
      <c r="ID3" s="406"/>
      <c r="IE3" s="406"/>
      <c r="IF3" s="406"/>
      <c r="IG3" s="406"/>
      <c r="IH3" s="406"/>
      <c r="II3" s="406"/>
      <c r="IJ3" s="406"/>
      <c r="IK3" s="406"/>
      <c r="IL3" s="406"/>
      <c r="IM3" s="406"/>
      <c r="IN3" s="406"/>
      <c r="IO3" s="406"/>
      <c r="IP3" s="406"/>
      <c r="IQ3" s="406"/>
      <c r="IR3" s="406"/>
      <c r="IS3" s="406"/>
      <c r="IT3" s="406"/>
      <c r="IU3" s="406"/>
      <c r="IV3" s="406"/>
    </row>
    <row r="4" spans="1:256">
      <c r="A4" s="404" t="s">
        <v>560</v>
      </c>
      <c r="B4" s="405" t="s">
        <v>561</v>
      </c>
      <c r="C4" s="6"/>
      <c r="D4" s="410"/>
      <c r="F4" s="411"/>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row>
    <row r="5" spans="1:256">
      <c r="A5" s="404" t="s">
        <v>562</v>
      </c>
      <c r="B5" s="405" t="s">
        <v>563</v>
      </c>
      <c r="C5" s="6"/>
      <c r="D5" s="410"/>
      <c r="F5" s="411"/>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row>
    <row r="6" spans="1:256" ht="15.75">
      <c r="A6" s="404" t="s">
        <v>564</v>
      </c>
      <c r="B6" s="405"/>
      <c r="C6" s="543" t="s">
        <v>565</v>
      </c>
      <c r="D6" s="543"/>
      <c r="E6" s="543"/>
      <c r="F6" s="543"/>
      <c r="G6" s="543"/>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row>
    <row r="7" spans="1:256" ht="18">
      <c r="A7" s="412"/>
      <c r="B7" s="412"/>
      <c r="C7" s="413"/>
      <c r="D7" s="412"/>
      <c r="E7" s="414"/>
      <c r="F7" s="415"/>
      <c r="G7" s="416"/>
      <c r="H7" s="403"/>
      <c r="I7" s="403"/>
      <c r="J7" s="403"/>
      <c r="K7" s="403"/>
      <c r="L7" s="403"/>
      <c r="M7" s="403"/>
      <c r="N7" s="403"/>
      <c r="O7" s="403"/>
      <c r="P7" s="403"/>
      <c r="Q7" s="403"/>
      <c r="R7" s="403"/>
      <c r="S7" s="403"/>
      <c r="T7" s="403"/>
      <c r="U7" s="403"/>
      <c r="V7" s="403"/>
      <c r="W7" s="403"/>
      <c r="X7" s="403"/>
      <c r="Y7" s="403"/>
      <c r="Z7" s="403"/>
      <c r="AA7" s="403"/>
      <c r="AB7" s="403"/>
      <c r="AC7" s="403"/>
      <c r="AD7" s="403"/>
      <c r="AE7" s="403"/>
      <c r="AF7" s="403"/>
      <c r="AG7" s="403"/>
      <c r="AH7" s="403"/>
      <c r="AI7" s="403"/>
      <c r="AJ7" s="403"/>
      <c r="AK7" s="403"/>
      <c r="AL7" s="403"/>
      <c r="AM7" s="403"/>
      <c r="AN7" s="403"/>
      <c r="AO7" s="403"/>
      <c r="AP7" s="403"/>
      <c r="AQ7" s="403"/>
      <c r="AR7" s="403"/>
      <c r="AS7" s="403"/>
      <c r="AT7" s="403"/>
      <c r="AU7" s="403"/>
      <c r="AV7" s="403"/>
      <c r="AW7" s="403"/>
      <c r="AX7" s="403"/>
      <c r="AY7" s="403"/>
      <c r="AZ7" s="403"/>
      <c r="BA7" s="403"/>
      <c r="BB7" s="403"/>
      <c r="BC7" s="403"/>
      <c r="BD7" s="403"/>
      <c r="BE7" s="403"/>
      <c r="BF7" s="403"/>
      <c r="BG7" s="403"/>
      <c r="BH7" s="403"/>
      <c r="BI7" s="403"/>
      <c r="BJ7" s="403"/>
      <c r="BK7" s="403"/>
      <c r="BL7" s="403"/>
      <c r="BM7" s="403"/>
      <c r="BN7" s="403"/>
      <c r="BO7" s="403"/>
      <c r="BP7" s="403"/>
      <c r="BQ7" s="403"/>
      <c r="BR7" s="403"/>
      <c r="BS7" s="403"/>
      <c r="BT7" s="403"/>
      <c r="BU7" s="403"/>
      <c r="BV7" s="403"/>
      <c r="BW7" s="403"/>
      <c r="BX7" s="403"/>
      <c r="BY7" s="403"/>
      <c r="BZ7" s="403"/>
      <c r="CA7" s="403"/>
      <c r="CB7" s="403"/>
      <c r="CC7" s="403"/>
      <c r="CD7" s="403"/>
      <c r="CE7" s="403"/>
      <c r="CF7" s="403"/>
      <c r="CG7" s="403"/>
      <c r="CH7" s="403"/>
      <c r="CI7" s="403"/>
      <c r="CJ7" s="403"/>
      <c r="CK7" s="403"/>
      <c r="CL7" s="403"/>
      <c r="CM7" s="403"/>
      <c r="CN7" s="403"/>
      <c r="CO7" s="403"/>
      <c r="CP7" s="403"/>
      <c r="CQ7" s="403"/>
      <c r="CR7" s="403"/>
      <c r="CS7" s="403"/>
      <c r="CT7" s="403"/>
      <c r="CU7" s="403"/>
      <c r="CV7" s="403"/>
      <c r="CW7" s="403"/>
      <c r="CX7" s="403"/>
      <c r="CY7" s="403"/>
      <c r="CZ7" s="403"/>
      <c r="DA7" s="403"/>
      <c r="DB7" s="403"/>
      <c r="DC7" s="403"/>
      <c r="DD7" s="403"/>
      <c r="DE7" s="403"/>
      <c r="DF7" s="403"/>
      <c r="DG7" s="403"/>
      <c r="DH7" s="403"/>
      <c r="DI7" s="403"/>
      <c r="DJ7" s="403"/>
      <c r="DK7" s="403"/>
      <c r="DL7" s="403"/>
      <c r="DM7" s="403"/>
      <c r="DN7" s="403"/>
      <c r="DO7" s="403"/>
      <c r="DP7" s="403"/>
      <c r="DQ7" s="403"/>
      <c r="DR7" s="403"/>
      <c r="DS7" s="403"/>
      <c r="DT7" s="403"/>
      <c r="DU7" s="403"/>
      <c r="DV7" s="403"/>
      <c r="DW7" s="403"/>
      <c r="DX7" s="403"/>
      <c r="DY7" s="403"/>
      <c r="DZ7" s="403"/>
      <c r="EA7" s="403"/>
      <c r="EB7" s="403"/>
      <c r="EC7" s="403"/>
      <c r="ED7" s="403"/>
      <c r="EE7" s="403"/>
      <c r="EF7" s="403"/>
      <c r="EG7" s="403"/>
      <c r="EH7" s="403"/>
      <c r="EI7" s="403"/>
      <c r="EJ7" s="403"/>
      <c r="EK7" s="403"/>
      <c r="EL7" s="403"/>
      <c r="EM7" s="403"/>
      <c r="EN7" s="403"/>
      <c r="EO7" s="403"/>
      <c r="EP7" s="403"/>
      <c r="EQ7" s="403"/>
      <c r="ER7" s="403"/>
      <c r="ES7" s="403"/>
      <c r="ET7" s="403"/>
      <c r="EU7" s="403"/>
      <c r="EV7" s="403"/>
      <c r="EW7" s="403"/>
      <c r="EX7" s="403"/>
      <c r="EY7" s="403"/>
      <c r="EZ7" s="403"/>
      <c r="FA7" s="403"/>
      <c r="FB7" s="403"/>
      <c r="FC7" s="403"/>
      <c r="FD7" s="403"/>
      <c r="FE7" s="403"/>
      <c r="FF7" s="403"/>
      <c r="FG7" s="403"/>
      <c r="FH7" s="403"/>
      <c r="FI7" s="403"/>
      <c r="FJ7" s="403"/>
      <c r="FK7" s="403"/>
      <c r="FL7" s="403"/>
      <c r="FM7" s="403"/>
      <c r="FN7" s="403"/>
      <c r="FO7" s="403"/>
      <c r="FP7" s="403"/>
      <c r="FQ7" s="403"/>
      <c r="FR7" s="403"/>
      <c r="FS7" s="403"/>
      <c r="FT7" s="403"/>
      <c r="FU7" s="403"/>
      <c r="FV7" s="403"/>
      <c r="FW7" s="403"/>
      <c r="FX7" s="403"/>
      <c r="FY7" s="403"/>
      <c r="FZ7" s="403"/>
      <c r="GA7" s="403"/>
      <c r="GB7" s="403"/>
      <c r="GC7" s="403"/>
      <c r="GD7" s="403"/>
      <c r="GE7" s="403"/>
      <c r="GF7" s="403"/>
      <c r="GG7" s="403"/>
      <c r="GH7" s="403"/>
      <c r="GI7" s="403"/>
      <c r="GJ7" s="403"/>
      <c r="GK7" s="403"/>
      <c r="GL7" s="403"/>
      <c r="GM7" s="403"/>
      <c r="GN7" s="403"/>
      <c r="GO7" s="403"/>
      <c r="GP7" s="403"/>
      <c r="GQ7" s="403"/>
      <c r="GR7" s="403"/>
      <c r="GS7" s="403"/>
      <c r="GT7" s="403"/>
      <c r="GU7" s="403"/>
      <c r="GV7" s="403"/>
      <c r="GW7" s="403"/>
      <c r="GX7" s="403"/>
      <c r="GY7" s="403"/>
      <c r="GZ7" s="403"/>
      <c r="HA7" s="403"/>
      <c r="HB7" s="403"/>
      <c r="HC7" s="403"/>
      <c r="HD7" s="403"/>
      <c r="HE7" s="403"/>
      <c r="HF7" s="403"/>
      <c r="HG7" s="403"/>
      <c r="HH7" s="403"/>
      <c r="HI7" s="403"/>
      <c r="HJ7" s="403"/>
      <c r="HK7" s="403"/>
      <c r="HL7" s="403"/>
      <c r="HM7" s="403"/>
      <c r="HN7" s="403"/>
      <c r="HO7" s="403"/>
      <c r="HP7" s="403"/>
      <c r="HQ7" s="403"/>
      <c r="HR7" s="403"/>
      <c r="HS7" s="403"/>
      <c r="HT7" s="403"/>
      <c r="HU7" s="403"/>
      <c r="HV7" s="403"/>
      <c r="HW7" s="403"/>
      <c r="HX7" s="403"/>
      <c r="HY7" s="403"/>
      <c r="HZ7" s="403"/>
      <c r="IA7" s="403"/>
      <c r="IB7" s="403"/>
      <c r="IC7" s="403"/>
      <c r="ID7" s="403"/>
      <c r="IE7" s="403"/>
      <c r="IF7" s="403"/>
      <c r="IG7" s="403"/>
      <c r="IH7" s="403"/>
      <c r="II7" s="403"/>
      <c r="IJ7" s="403"/>
      <c r="IK7" s="403"/>
      <c r="IL7" s="403"/>
      <c r="IM7" s="403"/>
      <c r="IN7" s="403"/>
      <c r="IO7" s="403"/>
      <c r="IP7" s="403"/>
      <c r="IQ7" s="403"/>
      <c r="IR7" s="403"/>
      <c r="IS7" s="403"/>
      <c r="IT7" s="403"/>
      <c r="IU7" s="403"/>
      <c r="IV7" s="403"/>
    </row>
    <row r="8" spans="1:256" ht="15.75" thickBot="1">
      <c r="A8" s="363" t="s">
        <v>566</v>
      </c>
      <c r="B8" s="363" t="s">
        <v>567</v>
      </c>
      <c r="C8" s="363" t="s">
        <v>568</v>
      </c>
      <c r="D8" s="366" t="s">
        <v>352</v>
      </c>
      <c r="E8" s="366" t="s">
        <v>353</v>
      </c>
      <c r="F8" s="367" t="s">
        <v>354</v>
      </c>
      <c r="G8" s="367" t="s">
        <v>355</v>
      </c>
      <c r="H8" s="417"/>
      <c r="I8" s="417"/>
      <c r="J8" s="417"/>
      <c r="K8" s="417"/>
      <c r="L8" s="417"/>
      <c r="M8" s="417"/>
      <c r="N8" s="417"/>
      <c r="O8" s="417"/>
      <c r="P8" s="417"/>
      <c r="Q8" s="417"/>
      <c r="R8" s="417"/>
      <c r="S8" s="417"/>
      <c r="T8" s="417"/>
      <c r="U8" s="417"/>
      <c r="V8" s="417"/>
      <c r="W8" s="417"/>
      <c r="X8" s="417"/>
      <c r="Y8" s="417"/>
      <c r="Z8" s="417"/>
      <c r="AA8" s="417"/>
      <c r="AB8" s="417"/>
      <c r="AC8" s="417"/>
      <c r="AD8" s="417"/>
      <c r="AE8" s="417"/>
      <c r="AF8" s="417"/>
      <c r="AG8" s="417"/>
      <c r="AH8" s="417"/>
      <c r="AI8" s="417"/>
      <c r="AJ8" s="417"/>
      <c r="AK8" s="417"/>
      <c r="AL8" s="417"/>
      <c r="AM8" s="417"/>
      <c r="AN8" s="417"/>
      <c r="AO8" s="417"/>
      <c r="AP8" s="417"/>
      <c r="AQ8" s="417"/>
      <c r="AR8" s="417"/>
      <c r="AS8" s="417"/>
      <c r="AT8" s="417"/>
      <c r="AU8" s="417"/>
      <c r="AV8" s="417"/>
      <c r="AW8" s="417"/>
      <c r="AX8" s="417"/>
      <c r="AY8" s="417"/>
      <c r="AZ8" s="417"/>
      <c r="BA8" s="417"/>
      <c r="BB8" s="417"/>
      <c r="BC8" s="417"/>
      <c r="BD8" s="417"/>
      <c r="BE8" s="417"/>
      <c r="BF8" s="417"/>
      <c r="BG8" s="417"/>
      <c r="BH8" s="417"/>
      <c r="BI8" s="417"/>
      <c r="BJ8" s="417"/>
      <c r="BK8" s="417"/>
      <c r="BL8" s="417"/>
      <c r="BM8" s="417"/>
      <c r="BN8" s="417"/>
      <c r="BO8" s="417"/>
      <c r="BP8" s="417"/>
      <c r="BQ8" s="417"/>
      <c r="BR8" s="417"/>
      <c r="BS8" s="417"/>
      <c r="BT8" s="417"/>
      <c r="BU8" s="417"/>
      <c r="BV8" s="417"/>
      <c r="BW8" s="417"/>
      <c r="BX8" s="417"/>
      <c r="BY8" s="417"/>
      <c r="BZ8" s="417"/>
      <c r="CA8" s="417"/>
      <c r="CB8" s="417"/>
      <c r="CC8" s="417"/>
      <c r="CD8" s="417"/>
      <c r="CE8" s="417"/>
      <c r="CF8" s="417"/>
      <c r="CG8" s="417"/>
      <c r="CH8" s="417"/>
      <c r="CI8" s="417"/>
      <c r="CJ8" s="417"/>
      <c r="CK8" s="417"/>
      <c r="CL8" s="417"/>
      <c r="CM8" s="417"/>
      <c r="CN8" s="417"/>
      <c r="CO8" s="417"/>
      <c r="CP8" s="417"/>
      <c r="CQ8" s="417"/>
      <c r="CR8" s="417"/>
      <c r="CS8" s="417"/>
      <c r="CT8" s="417"/>
      <c r="CU8" s="417"/>
      <c r="CV8" s="417"/>
      <c r="CW8" s="417"/>
      <c r="CX8" s="417"/>
      <c r="CY8" s="417"/>
      <c r="CZ8" s="417"/>
      <c r="DA8" s="417"/>
      <c r="DB8" s="417"/>
      <c r="DC8" s="417"/>
      <c r="DD8" s="417"/>
      <c r="DE8" s="417"/>
      <c r="DF8" s="417"/>
      <c r="DG8" s="417"/>
      <c r="DH8" s="417"/>
      <c r="DI8" s="417"/>
      <c r="DJ8" s="417"/>
      <c r="DK8" s="417"/>
      <c r="DL8" s="417"/>
      <c r="DM8" s="417"/>
      <c r="DN8" s="417"/>
      <c r="DO8" s="417"/>
      <c r="DP8" s="417"/>
      <c r="DQ8" s="417"/>
      <c r="DR8" s="417"/>
      <c r="DS8" s="417"/>
      <c r="DT8" s="417"/>
      <c r="DU8" s="417"/>
      <c r="DV8" s="417"/>
      <c r="DW8" s="417"/>
      <c r="DX8" s="417"/>
      <c r="DY8" s="417"/>
      <c r="DZ8" s="417"/>
      <c r="EA8" s="417"/>
      <c r="EB8" s="417"/>
      <c r="EC8" s="417"/>
      <c r="ED8" s="417"/>
      <c r="EE8" s="417"/>
      <c r="EF8" s="417"/>
      <c r="EG8" s="417"/>
      <c r="EH8" s="417"/>
      <c r="EI8" s="417"/>
      <c r="EJ8" s="417"/>
      <c r="EK8" s="417"/>
      <c r="EL8" s="417"/>
      <c r="EM8" s="417"/>
      <c r="EN8" s="417"/>
      <c r="EO8" s="417"/>
      <c r="EP8" s="417"/>
      <c r="EQ8" s="417"/>
      <c r="ER8" s="417"/>
      <c r="ES8" s="417"/>
      <c r="ET8" s="417"/>
      <c r="EU8" s="417"/>
      <c r="EV8" s="417"/>
      <c r="EW8" s="417"/>
      <c r="EX8" s="417"/>
      <c r="EY8" s="417"/>
      <c r="EZ8" s="417"/>
      <c r="FA8" s="417"/>
      <c r="FB8" s="417"/>
      <c r="FC8" s="417"/>
      <c r="FD8" s="417"/>
      <c r="FE8" s="417"/>
      <c r="FF8" s="417"/>
      <c r="FG8" s="417"/>
      <c r="FH8" s="417"/>
      <c r="FI8" s="417"/>
      <c r="FJ8" s="417"/>
      <c r="FK8" s="417"/>
      <c r="FL8" s="417"/>
      <c r="FM8" s="417"/>
      <c r="FN8" s="417"/>
      <c r="FO8" s="417"/>
      <c r="FP8" s="417"/>
      <c r="FQ8" s="417"/>
      <c r="FR8" s="417"/>
      <c r="FS8" s="417"/>
      <c r="FT8" s="417"/>
      <c r="FU8" s="417"/>
      <c r="FV8" s="417"/>
      <c r="FW8" s="417"/>
      <c r="FX8" s="417"/>
      <c r="FY8" s="417"/>
      <c r="FZ8" s="417"/>
      <c r="GA8" s="417"/>
      <c r="GB8" s="417"/>
      <c r="GC8" s="417"/>
      <c r="GD8" s="417"/>
      <c r="GE8" s="417"/>
      <c r="GF8" s="417"/>
      <c r="GG8" s="417"/>
      <c r="GH8" s="417"/>
      <c r="GI8" s="417"/>
      <c r="GJ8" s="417"/>
      <c r="GK8" s="417"/>
      <c r="GL8" s="417"/>
      <c r="GM8" s="417"/>
      <c r="GN8" s="417"/>
      <c r="GO8" s="417"/>
      <c r="GP8" s="417"/>
      <c r="GQ8" s="417"/>
      <c r="GR8" s="417"/>
      <c r="GS8" s="417"/>
      <c r="GT8" s="417"/>
      <c r="GU8" s="417"/>
      <c r="GV8" s="417"/>
      <c r="GW8" s="417"/>
      <c r="GX8" s="417"/>
      <c r="GY8" s="417"/>
      <c r="GZ8" s="417"/>
      <c r="HA8" s="417"/>
      <c r="HB8" s="417"/>
      <c r="HC8" s="417"/>
      <c r="HD8" s="417"/>
      <c r="HE8" s="417"/>
      <c r="HF8" s="417"/>
      <c r="HG8" s="417"/>
      <c r="HH8" s="417"/>
      <c r="HI8" s="417"/>
      <c r="HJ8" s="417"/>
      <c r="HK8" s="417"/>
      <c r="HL8" s="417"/>
      <c r="HM8" s="417"/>
      <c r="HN8" s="417"/>
      <c r="HO8" s="417"/>
      <c r="HP8" s="417"/>
      <c r="HQ8" s="417"/>
      <c r="HR8" s="417"/>
      <c r="HS8" s="417"/>
      <c r="HT8" s="417"/>
      <c r="HU8" s="417"/>
      <c r="HV8" s="417"/>
      <c r="HW8" s="417"/>
      <c r="HX8" s="417"/>
      <c r="HY8" s="417"/>
      <c r="HZ8" s="417"/>
      <c r="IA8" s="417"/>
      <c r="IB8" s="417"/>
      <c r="IC8" s="417"/>
      <c r="ID8" s="417"/>
      <c r="IE8" s="417"/>
      <c r="IF8" s="417"/>
      <c r="IG8" s="417"/>
      <c r="IH8" s="417"/>
      <c r="II8" s="417"/>
      <c r="IJ8" s="417"/>
      <c r="IK8" s="417"/>
      <c r="IL8" s="417"/>
      <c r="IM8" s="417"/>
      <c r="IN8" s="417"/>
      <c r="IO8" s="417"/>
      <c r="IP8" s="417"/>
      <c r="IQ8" s="417"/>
      <c r="IR8" s="417"/>
      <c r="IS8" s="417"/>
      <c r="IT8" s="417"/>
      <c r="IU8" s="417"/>
      <c r="IV8" s="417"/>
    </row>
    <row r="9" spans="1:256">
      <c r="A9" s="418"/>
      <c r="B9" s="418"/>
      <c r="C9" s="419"/>
      <c r="D9" s="418"/>
      <c r="E9" s="420"/>
      <c r="F9" s="421"/>
      <c r="G9" s="422"/>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423"/>
      <c r="DG9" s="423"/>
      <c r="DH9" s="423"/>
      <c r="DI9" s="423"/>
      <c r="DJ9" s="423"/>
      <c r="DK9" s="423"/>
      <c r="DL9" s="423"/>
      <c r="DM9" s="423"/>
      <c r="DN9" s="423"/>
      <c r="DO9" s="423"/>
      <c r="DP9" s="423"/>
      <c r="DQ9" s="423"/>
      <c r="DR9" s="423"/>
      <c r="DS9" s="423"/>
      <c r="DT9" s="423"/>
      <c r="DU9" s="423"/>
      <c r="DV9" s="423"/>
      <c r="DW9" s="423"/>
      <c r="DX9" s="423"/>
      <c r="DY9" s="423"/>
      <c r="DZ9" s="423"/>
      <c r="EA9" s="423"/>
      <c r="EB9" s="423"/>
      <c r="EC9" s="423"/>
      <c r="ED9" s="423"/>
      <c r="EE9" s="423"/>
      <c r="EF9" s="423"/>
      <c r="EG9" s="423"/>
      <c r="EH9" s="423"/>
      <c r="EI9" s="423"/>
      <c r="EJ9" s="423"/>
      <c r="EK9" s="423"/>
      <c r="EL9" s="423"/>
      <c r="EM9" s="423"/>
      <c r="EN9" s="423"/>
      <c r="EO9" s="423"/>
      <c r="EP9" s="423"/>
      <c r="EQ9" s="423"/>
      <c r="ER9" s="423"/>
      <c r="ES9" s="423"/>
      <c r="ET9" s="423"/>
      <c r="EU9" s="423"/>
      <c r="EV9" s="423"/>
      <c r="EW9" s="423"/>
      <c r="EX9" s="423"/>
      <c r="EY9" s="423"/>
      <c r="EZ9" s="423"/>
      <c r="FA9" s="423"/>
      <c r="FB9" s="423"/>
      <c r="FC9" s="423"/>
      <c r="FD9" s="423"/>
      <c r="FE9" s="423"/>
      <c r="FF9" s="423"/>
      <c r="FG9" s="423"/>
      <c r="FH9" s="423"/>
      <c r="FI9" s="423"/>
      <c r="FJ9" s="423"/>
      <c r="FK9" s="423"/>
      <c r="FL9" s="423"/>
      <c r="FM9" s="423"/>
      <c r="FN9" s="423"/>
      <c r="FO9" s="423"/>
      <c r="FP9" s="423"/>
      <c r="FQ9" s="423"/>
      <c r="FR9" s="423"/>
      <c r="FS9" s="423"/>
      <c r="FT9" s="423"/>
      <c r="FU9" s="423"/>
      <c r="FV9" s="423"/>
      <c r="FW9" s="423"/>
      <c r="FX9" s="423"/>
      <c r="FY9" s="423"/>
      <c r="FZ9" s="423"/>
      <c r="GA9" s="423"/>
      <c r="GB9" s="423"/>
      <c r="GC9" s="423"/>
      <c r="GD9" s="423"/>
      <c r="GE9" s="423"/>
      <c r="GF9" s="423"/>
      <c r="GG9" s="423"/>
      <c r="GH9" s="423"/>
      <c r="GI9" s="423"/>
      <c r="GJ9" s="423"/>
      <c r="GK9" s="423"/>
      <c r="GL9" s="423"/>
      <c r="GM9" s="423"/>
      <c r="GN9" s="423"/>
      <c r="GO9" s="423"/>
      <c r="GP9" s="423"/>
      <c r="GQ9" s="423"/>
      <c r="GR9" s="423"/>
      <c r="GS9" s="423"/>
      <c r="GT9" s="423"/>
      <c r="GU9" s="423"/>
      <c r="GV9" s="423"/>
      <c r="GW9" s="423"/>
      <c r="GX9" s="423"/>
      <c r="GY9" s="423"/>
      <c r="GZ9" s="423"/>
      <c r="HA9" s="423"/>
      <c r="HB9" s="423"/>
      <c r="HC9" s="423"/>
      <c r="HD9" s="423"/>
      <c r="HE9" s="423"/>
      <c r="HF9" s="423"/>
      <c r="HG9" s="423"/>
      <c r="HH9" s="423"/>
      <c r="HI9" s="423"/>
      <c r="HJ9" s="423"/>
      <c r="HK9" s="423"/>
      <c r="HL9" s="423"/>
      <c r="HM9" s="423"/>
      <c r="HN9" s="423"/>
      <c r="HO9" s="423"/>
      <c r="HP9" s="423"/>
      <c r="HQ9" s="423"/>
      <c r="HR9" s="423"/>
      <c r="HS9" s="423"/>
      <c r="HT9" s="423"/>
      <c r="HU9" s="423"/>
      <c r="HV9" s="423"/>
      <c r="HW9" s="423"/>
      <c r="HX9" s="423"/>
      <c r="HY9" s="423"/>
      <c r="HZ9" s="423"/>
      <c r="IA9" s="423"/>
      <c r="IB9" s="423"/>
      <c r="IC9" s="423"/>
      <c r="ID9" s="423"/>
      <c r="IE9" s="423"/>
      <c r="IF9" s="423"/>
      <c r="IG9" s="423"/>
      <c r="IH9" s="423"/>
      <c r="II9" s="423"/>
      <c r="IJ9" s="423"/>
      <c r="IK9" s="423"/>
      <c r="IL9" s="423"/>
      <c r="IM9" s="423"/>
      <c r="IN9" s="423"/>
      <c r="IO9" s="423"/>
      <c r="IP9" s="423"/>
      <c r="IQ9" s="423"/>
      <c r="IR9" s="423"/>
      <c r="IS9" s="423"/>
      <c r="IT9" s="423"/>
      <c r="IU9" s="423"/>
      <c r="IV9" s="423"/>
    </row>
    <row r="10" spans="1:256">
      <c r="C10" s="424" t="s">
        <v>569</v>
      </c>
      <c r="E10" s="456"/>
      <c r="F10" s="425"/>
      <c r="G10" s="466" t="s">
        <v>34</v>
      </c>
    </row>
    <row r="11" spans="1:256">
      <c r="A11" s="418"/>
      <c r="B11" s="418"/>
      <c r="C11" s="426"/>
      <c r="D11" s="418"/>
      <c r="E11" s="457"/>
      <c r="F11" s="427"/>
      <c r="G11" s="467"/>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423"/>
      <c r="DG11" s="423"/>
      <c r="DH11" s="423"/>
      <c r="DI11" s="423"/>
      <c r="DJ11" s="423"/>
      <c r="DK11" s="423"/>
      <c r="DL11" s="423"/>
      <c r="DM11" s="423"/>
      <c r="DN11" s="423"/>
      <c r="DO11" s="423"/>
      <c r="DP11" s="423"/>
      <c r="DQ11" s="423"/>
      <c r="DR11" s="423"/>
      <c r="DS11" s="423"/>
      <c r="DT11" s="423"/>
      <c r="DU11" s="423"/>
      <c r="DV11" s="423"/>
      <c r="DW11" s="423"/>
      <c r="DX11" s="423"/>
      <c r="DY11" s="423"/>
      <c r="DZ11" s="423"/>
      <c r="EA11" s="423"/>
      <c r="EB11" s="423"/>
      <c r="EC11" s="423"/>
      <c r="ED11" s="423"/>
      <c r="EE11" s="423"/>
      <c r="EF11" s="423"/>
      <c r="EG11" s="423"/>
      <c r="EH11" s="423"/>
      <c r="EI11" s="423"/>
      <c r="EJ11" s="423"/>
      <c r="EK11" s="423"/>
      <c r="EL11" s="423"/>
      <c r="EM11" s="423"/>
      <c r="EN11" s="423"/>
      <c r="EO11" s="423"/>
      <c r="EP11" s="423"/>
      <c r="EQ11" s="423"/>
      <c r="ER11" s="423"/>
      <c r="ES11" s="423"/>
      <c r="ET11" s="423"/>
      <c r="EU11" s="423"/>
      <c r="EV11" s="423"/>
      <c r="EW11" s="423"/>
      <c r="EX11" s="423"/>
      <c r="EY11" s="423"/>
      <c r="EZ11" s="423"/>
      <c r="FA11" s="423"/>
      <c r="FB11" s="423"/>
      <c r="FC11" s="423"/>
      <c r="FD11" s="423"/>
      <c r="FE11" s="423"/>
      <c r="FF11" s="423"/>
      <c r="FG11" s="423"/>
      <c r="FH11" s="423"/>
      <c r="FI11" s="423"/>
      <c r="FJ11" s="423"/>
      <c r="FK11" s="423"/>
      <c r="FL11" s="423"/>
      <c r="FM11" s="423"/>
      <c r="FN11" s="423"/>
      <c r="FO11" s="423"/>
      <c r="FP11" s="423"/>
      <c r="FQ11" s="423"/>
      <c r="FR11" s="423"/>
      <c r="FS11" s="423"/>
      <c r="FT11" s="423"/>
      <c r="FU11" s="423"/>
      <c r="FV11" s="423"/>
      <c r="FW11" s="423"/>
      <c r="FX11" s="423"/>
      <c r="FY11" s="423"/>
      <c r="FZ11" s="423"/>
      <c r="GA11" s="423"/>
      <c r="GB11" s="423"/>
      <c r="GC11" s="423"/>
      <c r="GD11" s="423"/>
      <c r="GE11" s="423"/>
      <c r="GF11" s="423"/>
      <c r="GG11" s="423"/>
      <c r="GH11" s="423"/>
      <c r="GI11" s="423"/>
      <c r="GJ11" s="423"/>
      <c r="GK11" s="423"/>
      <c r="GL11" s="423"/>
      <c r="GM11" s="423"/>
      <c r="GN11" s="423"/>
      <c r="GO11" s="423"/>
      <c r="GP11" s="423"/>
      <c r="GQ11" s="423"/>
      <c r="GR11" s="423"/>
      <c r="GS11" s="423"/>
      <c r="GT11" s="423"/>
      <c r="GU11" s="423"/>
      <c r="GV11" s="423"/>
      <c r="GW11" s="423"/>
      <c r="GX11" s="423"/>
      <c r="GY11" s="423"/>
      <c r="GZ11" s="423"/>
      <c r="HA11" s="423"/>
      <c r="HB11" s="423"/>
      <c r="HC11" s="423"/>
      <c r="HD11" s="423"/>
      <c r="HE11" s="423"/>
      <c r="HF11" s="423"/>
      <c r="HG11" s="423"/>
      <c r="HH11" s="423"/>
      <c r="HI11" s="423"/>
      <c r="HJ11" s="423"/>
      <c r="HK11" s="423"/>
      <c r="HL11" s="423"/>
      <c r="HM11" s="423"/>
      <c r="HN11" s="423"/>
      <c r="HO11" s="423"/>
      <c r="HP11" s="423"/>
      <c r="HQ11" s="423"/>
      <c r="HR11" s="423"/>
      <c r="HS11" s="423"/>
      <c r="HT11" s="423"/>
      <c r="HU11" s="423"/>
      <c r="HV11" s="423"/>
      <c r="HW11" s="423"/>
      <c r="HX11" s="423"/>
      <c r="HY11" s="423"/>
      <c r="HZ11" s="423"/>
      <c r="IA11" s="423"/>
      <c r="IB11" s="423"/>
      <c r="IC11" s="423"/>
      <c r="ID11" s="423"/>
      <c r="IE11" s="423"/>
      <c r="IF11" s="423"/>
      <c r="IG11" s="423"/>
      <c r="IH11" s="423"/>
      <c r="II11" s="423"/>
      <c r="IJ11" s="423"/>
      <c r="IK11" s="423"/>
      <c r="IL11" s="423"/>
      <c r="IM11" s="423"/>
      <c r="IN11" s="423"/>
      <c r="IO11" s="423"/>
      <c r="IP11" s="423"/>
      <c r="IQ11" s="423"/>
      <c r="IR11" s="423"/>
      <c r="IS11" s="423"/>
      <c r="IT11" s="423"/>
      <c r="IU11" s="423"/>
      <c r="IV11" s="423"/>
    </row>
    <row r="12" spans="1:256">
      <c r="A12" s="428"/>
      <c r="B12" s="428"/>
      <c r="C12" s="429" t="s">
        <v>570</v>
      </c>
      <c r="D12" s="428"/>
      <c r="E12" s="458"/>
      <c r="F12" s="430"/>
      <c r="G12" s="468"/>
    </row>
    <row r="13" spans="1:256" ht="25.5">
      <c r="A13" s="431" t="s">
        <v>571</v>
      </c>
      <c r="B13" s="431" t="s">
        <v>572</v>
      </c>
      <c r="C13" s="432" t="s">
        <v>573</v>
      </c>
      <c r="D13" s="433" t="s">
        <v>574</v>
      </c>
      <c r="E13" s="459">
        <v>4</v>
      </c>
      <c r="F13" s="434">
        <v>0</v>
      </c>
      <c r="G13" s="469">
        <f>ROUND(E13*F13,2)</f>
        <v>0</v>
      </c>
      <c r="H13" s="435"/>
      <c r="I13" s="435"/>
      <c r="J13" s="435"/>
      <c r="K13" s="435"/>
      <c r="L13" s="435"/>
      <c r="M13" s="435"/>
      <c r="N13" s="435"/>
      <c r="O13" s="435"/>
      <c r="P13" s="435"/>
      <c r="Q13" s="435"/>
      <c r="R13" s="435"/>
      <c r="S13" s="435"/>
      <c r="T13" s="435"/>
      <c r="U13" s="435"/>
      <c r="V13" s="435"/>
      <c r="W13" s="435"/>
      <c r="X13" s="435"/>
      <c r="Y13" s="435"/>
      <c r="Z13" s="435"/>
      <c r="AA13" s="435"/>
      <c r="AB13" s="435"/>
      <c r="AC13" s="435"/>
      <c r="AD13" s="435"/>
      <c r="AE13" s="435"/>
      <c r="AF13" s="435"/>
      <c r="AG13" s="435"/>
      <c r="AH13" s="435"/>
      <c r="AI13" s="435"/>
      <c r="AJ13" s="435"/>
      <c r="AK13" s="435"/>
      <c r="AL13" s="435"/>
      <c r="AM13" s="435"/>
      <c r="AN13" s="435"/>
      <c r="AO13" s="435"/>
      <c r="AP13" s="435"/>
      <c r="AQ13" s="435"/>
      <c r="AR13" s="435"/>
      <c r="AS13" s="435"/>
      <c r="AT13" s="435"/>
      <c r="AU13" s="435"/>
      <c r="AV13" s="435"/>
      <c r="AW13" s="435"/>
      <c r="AX13" s="435"/>
      <c r="AY13" s="435"/>
      <c r="AZ13" s="435"/>
      <c r="BA13" s="435"/>
      <c r="BB13" s="435"/>
      <c r="BC13" s="435"/>
      <c r="BD13" s="435"/>
      <c r="BE13" s="435"/>
      <c r="BF13" s="435"/>
      <c r="BG13" s="435"/>
      <c r="BH13" s="435"/>
      <c r="BI13" s="435"/>
      <c r="BJ13" s="435"/>
      <c r="BK13" s="435"/>
      <c r="BL13" s="435"/>
      <c r="BM13" s="435"/>
      <c r="BN13" s="435"/>
      <c r="BO13" s="435"/>
      <c r="BP13" s="435"/>
      <c r="BQ13" s="435"/>
      <c r="BR13" s="435"/>
      <c r="BS13" s="435"/>
      <c r="BT13" s="435"/>
      <c r="BU13" s="435"/>
      <c r="BV13" s="435"/>
      <c r="BW13" s="435"/>
      <c r="BX13" s="435"/>
      <c r="BY13" s="435"/>
      <c r="BZ13" s="435"/>
      <c r="CA13" s="435"/>
      <c r="CB13" s="435"/>
      <c r="CC13" s="435"/>
      <c r="CD13" s="435"/>
      <c r="CE13" s="435"/>
      <c r="CF13" s="435"/>
      <c r="CG13" s="435"/>
      <c r="CH13" s="435"/>
      <c r="CI13" s="435"/>
      <c r="CJ13" s="435"/>
      <c r="CK13" s="435"/>
      <c r="CL13" s="435"/>
      <c r="CM13" s="435"/>
      <c r="CN13" s="435"/>
      <c r="CO13" s="435"/>
      <c r="CP13" s="435"/>
      <c r="CQ13" s="435"/>
      <c r="CR13" s="435"/>
      <c r="CS13" s="435"/>
      <c r="CT13" s="435"/>
      <c r="CU13" s="435"/>
      <c r="CV13" s="435"/>
      <c r="CW13" s="435"/>
      <c r="CX13" s="435"/>
      <c r="CY13" s="435"/>
      <c r="CZ13" s="435"/>
      <c r="DA13" s="435"/>
      <c r="DB13" s="435"/>
      <c r="DC13" s="435"/>
      <c r="DD13" s="435"/>
      <c r="DE13" s="435"/>
      <c r="DF13" s="435"/>
      <c r="DG13" s="435"/>
      <c r="DH13" s="435"/>
      <c r="DI13" s="435"/>
      <c r="DJ13" s="435"/>
      <c r="DK13" s="435"/>
      <c r="DL13" s="435"/>
      <c r="DM13" s="435"/>
      <c r="DN13" s="435"/>
      <c r="DO13" s="435"/>
      <c r="DP13" s="435"/>
      <c r="DQ13" s="435"/>
      <c r="DR13" s="435"/>
      <c r="DS13" s="435"/>
      <c r="DT13" s="435"/>
      <c r="DU13" s="435"/>
      <c r="DV13" s="435"/>
      <c r="DW13" s="435"/>
      <c r="DX13" s="435"/>
      <c r="DY13" s="435"/>
      <c r="DZ13" s="435"/>
      <c r="EA13" s="435"/>
      <c r="EB13" s="435"/>
      <c r="EC13" s="435"/>
      <c r="ED13" s="435"/>
      <c r="EE13" s="435"/>
      <c r="EF13" s="435"/>
      <c r="EG13" s="435"/>
      <c r="EH13" s="435"/>
      <c r="EI13" s="435"/>
      <c r="EJ13" s="435"/>
      <c r="EK13" s="435"/>
      <c r="EL13" s="435"/>
      <c r="EM13" s="435"/>
      <c r="EN13" s="435"/>
      <c r="EO13" s="435"/>
      <c r="EP13" s="435"/>
      <c r="EQ13" s="435"/>
      <c r="ER13" s="435"/>
      <c r="ES13" s="435"/>
      <c r="ET13" s="435"/>
      <c r="EU13" s="435"/>
      <c r="EV13" s="435"/>
      <c r="EW13" s="435"/>
      <c r="EX13" s="435"/>
      <c r="EY13" s="435"/>
      <c r="EZ13" s="435"/>
      <c r="FA13" s="435"/>
      <c r="FB13" s="435"/>
      <c r="FC13" s="435"/>
      <c r="FD13" s="435"/>
      <c r="FE13" s="435"/>
      <c r="FF13" s="435"/>
      <c r="FG13" s="435"/>
      <c r="FH13" s="435"/>
      <c r="FI13" s="435"/>
      <c r="FJ13" s="435"/>
      <c r="FK13" s="435"/>
      <c r="FL13" s="435"/>
      <c r="FM13" s="435"/>
      <c r="FN13" s="435"/>
      <c r="FO13" s="435"/>
      <c r="FP13" s="435"/>
      <c r="FQ13" s="435"/>
      <c r="FR13" s="435"/>
      <c r="FS13" s="435"/>
      <c r="FT13" s="435"/>
      <c r="FU13" s="435"/>
      <c r="FV13" s="435"/>
      <c r="FW13" s="435"/>
      <c r="FX13" s="435"/>
      <c r="FY13" s="435"/>
      <c r="FZ13" s="435"/>
      <c r="GA13" s="435"/>
      <c r="GB13" s="435"/>
      <c r="GC13" s="435"/>
      <c r="GD13" s="435"/>
      <c r="GE13" s="435"/>
      <c r="GF13" s="435"/>
      <c r="GG13" s="435"/>
      <c r="GH13" s="435"/>
      <c r="GI13" s="435"/>
      <c r="GJ13" s="435"/>
      <c r="GK13" s="435"/>
      <c r="GL13" s="435"/>
      <c r="GM13" s="435"/>
      <c r="GN13" s="435"/>
      <c r="GO13" s="435"/>
      <c r="GP13" s="435"/>
      <c r="GQ13" s="435"/>
      <c r="GR13" s="435"/>
      <c r="GS13" s="435"/>
      <c r="GT13" s="435"/>
      <c r="GU13" s="435"/>
      <c r="GV13" s="435"/>
      <c r="GW13" s="435"/>
      <c r="GX13" s="435"/>
      <c r="GY13" s="435"/>
      <c r="GZ13" s="435"/>
      <c r="HA13" s="435"/>
      <c r="HB13" s="435"/>
      <c r="HC13" s="435"/>
      <c r="HD13" s="435"/>
      <c r="HE13" s="435"/>
      <c r="HF13" s="435"/>
      <c r="HG13" s="435"/>
      <c r="HH13" s="435"/>
      <c r="HI13" s="435"/>
      <c r="HJ13" s="435"/>
      <c r="HK13" s="435"/>
      <c r="HL13" s="435"/>
      <c r="HM13" s="435"/>
      <c r="HN13" s="435"/>
      <c r="HO13" s="435"/>
      <c r="HP13" s="435"/>
      <c r="HQ13" s="435"/>
      <c r="HR13" s="435"/>
      <c r="HS13" s="435"/>
      <c r="HT13" s="435"/>
      <c r="HU13" s="435"/>
      <c r="HV13" s="435"/>
      <c r="HW13" s="435"/>
      <c r="HX13" s="435"/>
      <c r="HY13" s="435"/>
      <c r="HZ13" s="435"/>
      <c r="IA13" s="435"/>
      <c r="IB13" s="435"/>
      <c r="IC13" s="435"/>
      <c r="ID13" s="435"/>
      <c r="IE13" s="435"/>
      <c r="IF13" s="435"/>
      <c r="IG13" s="435"/>
      <c r="IH13" s="435"/>
      <c r="II13" s="435"/>
      <c r="IJ13" s="435"/>
      <c r="IK13" s="435"/>
      <c r="IL13" s="435"/>
      <c r="IM13" s="435"/>
      <c r="IN13" s="435"/>
      <c r="IO13" s="435"/>
      <c r="IP13" s="435"/>
      <c r="IQ13" s="435"/>
      <c r="IR13" s="435"/>
      <c r="IS13" s="435"/>
      <c r="IT13" s="435"/>
      <c r="IU13" s="435"/>
      <c r="IV13" s="435"/>
    </row>
    <row r="14" spans="1:256" ht="25.5">
      <c r="A14" s="436"/>
      <c r="B14" s="436"/>
      <c r="C14" s="437" t="s">
        <v>575</v>
      </c>
      <c r="D14" s="438"/>
      <c r="E14" s="460"/>
      <c r="F14" s="439"/>
      <c r="G14" s="470"/>
      <c r="H14" s="435"/>
      <c r="I14" s="435"/>
      <c r="J14" s="435"/>
      <c r="K14" s="435"/>
      <c r="L14" s="435"/>
      <c r="M14" s="435"/>
      <c r="N14" s="435"/>
      <c r="O14" s="435"/>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5"/>
      <c r="AO14" s="435"/>
      <c r="AP14" s="435"/>
      <c r="AQ14" s="435"/>
      <c r="AR14" s="435"/>
      <c r="AS14" s="435"/>
      <c r="AT14" s="435"/>
      <c r="AU14" s="435"/>
      <c r="AV14" s="435"/>
      <c r="AW14" s="435"/>
      <c r="AX14" s="435"/>
      <c r="AY14" s="435"/>
      <c r="AZ14" s="435"/>
      <c r="BA14" s="435"/>
      <c r="BB14" s="435"/>
      <c r="BC14" s="435"/>
      <c r="BD14" s="435"/>
      <c r="BE14" s="435"/>
      <c r="BF14" s="435"/>
      <c r="BG14" s="435"/>
      <c r="BH14" s="435"/>
      <c r="BI14" s="435"/>
      <c r="BJ14" s="435"/>
      <c r="BK14" s="435"/>
      <c r="BL14" s="435"/>
      <c r="BM14" s="435"/>
      <c r="BN14" s="435"/>
      <c r="BO14" s="435"/>
      <c r="BP14" s="435"/>
      <c r="BQ14" s="435"/>
      <c r="BR14" s="435"/>
      <c r="BS14" s="435"/>
      <c r="BT14" s="435"/>
      <c r="BU14" s="435"/>
      <c r="BV14" s="435"/>
      <c r="BW14" s="435"/>
      <c r="BX14" s="435"/>
      <c r="BY14" s="435"/>
      <c r="BZ14" s="435"/>
      <c r="CA14" s="435"/>
      <c r="CB14" s="435"/>
      <c r="CC14" s="435"/>
      <c r="CD14" s="435"/>
      <c r="CE14" s="435"/>
      <c r="CF14" s="435"/>
      <c r="CG14" s="435"/>
      <c r="CH14" s="435"/>
      <c r="CI14" s="435"/>
      <c r="CJ14" s="435"/>
      <c r="CK14" s="435"/>
      <c r="CL14" s="435"/>
      <c r="CM14" s="435"/>
      <c r="CN14" s="435"/>
      <c r="CO14" s="435"/>
      <c r="CP14" s="435"/>
      <c r="CQ14" s="435"/>
      <c r="CR14" s="435"/>
      <c r="CS14" s="435"/>
      <c r="CT14" s="435"/>
      <c r="CU14" s="435"/>
      <c r="CV14" s="435"/>
      <c r="CW14" s="435"/>
      <c r="CX14" s="435"/>
      <c r="CY14" s="435"/>
      <c r="CZ14" s="435"/>
      <c r="DA14" s="435"/>
      <c r="DB14" s="435"/>
      <c r="DC14" s="435"/>
      <c r="DD14" s="435"/>
      <c r="DE14" s="435"/>
      <c r="DF14" s="435"/>
      <c r="DG14" s="435"/>
      <c r="DH14" s="435"/>
      <c r="DI14" s="435"/>
      <c r="DJ14" s="435"/>
      <c r="DK14" s="435"/>
      <c r="DL14" s="435"/>
      <c r="DM14" s="435"/>
      <c r="DN14" s="435"/>
      <c r="DO14" s="435"/>
      <c r="DP14" s="435"/>
      <c r="DQ14" s="435"/>
      <c r="DR14" s="435"/>
      <c r="DS14" s="435"/>
      <c r="DT14" s="435"/>
      <c r="DU14" s="435"/>
      <c r="DV14" s="435"/>
      <c r="DW14" s="435"/>
      <c r="DX14" s="435"/>
      <c r="DY14" s="435"/>
      <c r="DZ14" s="435"/>
      <c r="EA14" s="435"/>
      <c r="EB14" s="435"/>
      <c r="EC14" s="435"/>
      <c r="ED14" s="435"/>
      <c r="EE14" s="435"/>
      <c r="EF14" s="435"/>
      <c r="EG14" s="435"/>
      <c r="EH14" s="435"/>
      <c r="EI14" s="435"/>
      <c r="EJ14" s="435"/>
      <c r="EK14" s="435"/>
      <c r="EL14" s="435"/>
      <c r="EM14" s="435"/>
      <c r="EN14" s="435"/>
      <c r="EO14" s="435"/>
      <c r="EP14" s="435"/>
      <c r="EQ14" s="435"/>
      <c r="ER14" s="435"/>
      <c r="ES14" s="435"/>
      <c r="ET14" s="435"/>
      <c r="EU14" s="435"/>
      <c r="EV14" s="435"/>
      <c r="EW14" s="435"/>
      <c r="EX14" s="435"/>
      <c r="EY14" s="435"/>
      <c r="EZ14" s="435"/>
      <c r="FA14" s="435"/>
      <c r="FB14" s="435"/>
      <c r="FC14" s="435"/>
      <c r="FD14" s="435"/>
      <c r="FE14" s="435"/>
      <c r="FF14" s="435"/>
      <c r="FG14" s="435"/>
      <c r="FH14" s="435"/>
      <c r="FI14" s="435"/>
      <c r="FJ14" s="435"/>
      <c r="FK14" s="435"/>
      <c r="FL14" s="435"/>
      <c r="FM14" s="435"/>
      <c r="FN14" s="435"/>
      <c r="FO14" s="435"/>
      <c r="FP14" s="435"/>
      <c r="FQ14" s="435"/>
      <c r="FR14" s="435"/>
      <c r="FS14" s="435"/>
      <c r="FT14" s="435"/>
      <c r="FU14" s="435"/>
      <c r="FV14" s="435"/>
      <c r="FW14" s="435"/>
      <c r="FX14" s="435"/>
      <c r="FY14" s="435"/>
      <c r="FZ14" s="435"/>
      <c r="GA14" s="435"/>
      <c r="GB14" s="435"/>
      <c r="GC14" s="435"/>
      <c r="GD14" s="435"/>
      <c r="GE14" s="435"/>
      <c r="GF14" s="435"/>
      <c r="GG14" s="435"/>
      <c r="GH14" s="435"/>
      <c r="GI14" s="435"/>
      <c r="GJ14" s="435"/>
      <c r="GK14" s="435"/>
      <c r="GL14" s="435"/>
      <c r="GM14" s="435"/>
      <c r="GN14" s="435"/>
      <c r="GO14" s="435"/>
      <c r="GP14" s="435"/>
      <c r="GQ14" s="435"/>
      <c r="GR14" s="435"/>
      <c r="GS14" s="435"/>
      <c r="GT14" s="435"/>
      <c r="GU14" s="435"/>
      <c r="GV14" s="435"/>
      <c r="GW14" s="435"/>
      <c r="GX14" s="435"/>
      <c r="GY14" s="435"/>
      <c r="GZ14" s="435"/>
      <c r="HA14" s="435"/>
      <c r="HB14" s="435"/>
      <c r="HC14" s="435"/>
      <c r="HD14" s="435"/>
      <c r="HE14" s="435"/>
      <c r="HF14" s="435"/>
      <c r="HG14" s="435"/>
      <c r="HH14" s="435"/>
      <c r="HI14" s="435"/>
      <c r="HJ14" s="435"/>
      <c r="HK14" s="435"/>
      <c r="HL14" s="435"/>
      <c r="HM14" s="435"/>
      <c r="HN14" s="435"/>
      <c r="HO14" s="435"/>
      <c r="HP14" s="435"/>
      <c r="HQ14" s="435"/>
      <c r="HR14" s="435"/>
      <c r="HS14" s="435"/>
      <c r="HT14" s="435"/>
      <c r="HU14" s="435"/>
      <c r="HV14" s="435"/>
      <c r="HW14" s="435"/>
      <c r="HX14" s="435"/>
      <c r="HY14" s="435"/>
      <c r="HZ14" s="435"/>
      <c r="IA14" s="435"/>
      <c r="IB14" s="435"/>
      <c r="IC14" s="435"/>
      <c r="ID14" s="435"/>
      <c r="IE14" s="435"/>
      <c r="IF14" s="435"/>
      <c r="IG14" s="435"/>
      <c r="IH14" s="435"/>
      <c r="II14" s="435"/>
      <c r="IJ14" s="435"/>
      <c r="IK14" s="435"/>
      <c r="IL14" s="435"/>
      <c r="IM14" s="435"/>
      <c r="IN14" s="435"/>
      <c r="IO14" s="435"/>
      <c r="IP14" s="435"/>
      <c r="IQ14" s="435"/>
      <c r="IR14" s="435"/>
      <c r="IS14" s="435"/>
      <c r="IT14" s="435"/>
      <c r="IU14" s="435"/>
      <c r="IV14" s="435"/>
    </row>
    <row r="15" spans="1:256" ht="38.25">
      <c r="A15" s="431" t="s">
        <v>576</v>
      </c>
      <c r="B15" s="431" t="s">
        <v>577</v>
      </c>
      <c r="C15" s="432" t="s">
        <v>578</v>
      </c>
      <c r="D15" s="433" t="s">
        <v>574</v>
      </c>
      <c r="E15" s="459">
        <v>4</v>
      </c>
      <c r="F15" s="434">
        <v>0</v>
      </c>
      <c r="G15" s="469">
        <f>ROUND(E15*F15,2)</f>
        <v>0</v>
      </c>
      <c r="H15" s="435"/>
      <c r="I15" s="435"/>
      <c r="J15" s="435"/>
      <c r="K15" s="435"/>
      <c r="L15" s="435"/>
      <c r="M15" s="435"/>
      <c r="N15" s="435"/>
      <c r="O15" s="435"/>
      <c r="P15" s="435"/>
      <c r="Q15" s="435"/>
      <c r="R15" s="435"/>
      <c r="S15" s="435"/>
      <c r="T15" s="435"/>
      <c r="U15" s="435"/>
      <c r="V15" s="435"/>
      <c r="W15" s="435"/>
      <c r="X15" s="435"/>
      <c r="Y15" s="435"/>
      <c r="Z15" s="435"/>
      <c r="AA15" s="435"/>
      <c r="AB15" s="435"/>
      <c r="AC15" s="435"/>
      <c r="AD15" s="435"/>
      <c r="AE15" s="435"/>
      <c r="AF15" s="435"/>
      <c r="AG15" s="435"/>
      <c r="AH15" s="435"/>
      <c r="AI15" s="435"/>
      <c r="AJ15" s="435"/>
      <c r="AK15" s="435"/>
      <c r="AL15" s="435"/>
      <c r="AM15" s="435"/>
      <c r="AN15" s="435"/>
      <c r="AO15" s="435"/>
      <c r="AP15" s="435"/>
      <c r="AQ15" s="435"/>
      <c r="AR15" s="435"/>
      <c r="AS15" s="435"/>
      <c r="AT15" s="435"/>
      <c r="AU15" s="435"/>
      <c r="AV15" s="435"/>
      <c r="AW15" s="435"/>
      <c r="AX15" s="435"/>
      <c r="AY15" s="435"/>
      <c r="AZ15" s="435"/>
      <c r="BA15" s="435"/>
      <c r="BB15" s="435"/>
      <c r="BC15" s="435"/>
      <c r="BD15" s="435"/>
      <c r="BE15" s="435"/>
      <c r="BF15" s="435"/>
      <c r="BG15" s="435"/>
      <c r="BH15" s="435"/>
      <c r="BI15" s="435"/>
      <c r="BJ15" s="435"/>
      <c r="BK15" s="435"/>
      <c r="BL15" s="435"/>
      <c r="BM15" s="435"/>
      <c r="BN15" s="435"/>
      <c r="BO15" s="435"/>
      <c r="BP15" s="435"/>
      <c r="BQ15" s="435"/>
      <c r="BR15" s="435"/>
      <c r="BS15" s="435"/>
      <c r="BT15" s="435"/>
      <c r="BU15" s="435"/>
      <c r="BV15" s="435"/>
      <c r="BW15" s="435"/>
      <c r="BX15" s="435"/>
      <c r="BY15" s="435"/>
      <c r="BZ15" s="435"/>
      <c r="CA15" s="435"/>
      <c r="CB15" s="435"/>
      <c r="CC15" s="435"/>
      <c r="CD15" s="435"/>
      <c r="CE15" s="435"/>
      <c r="CF15" s="435"/>
      <c r="CG15" s="435"/>
      <c r="CH15" s="435"/>
      <c r="CI15" s="435"/>
      <c r="CJ15" s="435"/>
      <c r="CK15" s="435"/>
      <c r="CL15" s="435"/>
      <c r="CM15" s="435"/>
      <c r="CN15" s="435"/>
      <c r="CO15" s="435"/>
      <c r="CP15" s="435"/>
      <c r="CQ15" s="435"/>
      <c r="CR15" s="435"/>
      <c r="CS15" s="435"/>
      <c r="CT15" s="435"/>
      <c r="CU15" s="435"/>
      <c r="CV15" s="435"/>
      <c r="CW15" s="435"/>
      <c r="CX15" s="435"/>
      <c r="CY15" s="435"/>
      <c r="CZ15" s="435"/>
      <c r="DA15" s="435"/>
      <c r="DB15" s="435"/>
      <c r="DC15" s="435"/>
      <c r="DD15" s="435"/>
      <c r="DE15" s="435"/>
      <c r="DF15" s="435"/>
      <c r="DG15" s="435"/>
      <c r="DH15" s="435"/>
      <c r="DI15" s="435"/>
      <c r="DJ15" s="435"/>
      <c r="DK15" s="435"/>
      <c r="DL15" s="435"/>
      <c r="DM15" s="435"/>
      <c r="DN15" s="435"/>
      <c r="DO15" s="435"/>
      <c r="DP15" s="435"/>
      <c r="DQ15" s="435"/>
      <c r="DR15" s="435"/>
      <c r="DS15" s="435"/>
      <c r="DT15" s="435"/>
      <c r="DU15" s="435"/>
      <c r="DV15" s="435"/>
      <c r="DW15" s="435"/>
      <c r="DX15" s="435"/>
      <c r="DY15" s="435"/>
      <c r="DZ15" s="435"/>
      <c r="EA15" s="435"/>
      <c r="EB15" s="435"/>
      <c r="EC15" s="435"/>
      <c r="ED15" s="435"/>
      <c r="EE15" s="435"/>
      <c r="EF15" s="435"/>
      <c r="EG15" s="435"/>
      <c r="EH15" s="435"/>
      <c r="EI15" s="435"/>
      <c r="EJ15" s="435"/>
      <c r="EK15" s="435"/>
      <c r="EL15" s="435"/>
      <c r="EM15" s="435"/>
      <c r="EN15" s="435"/>
      <c r="EO15" s="435"/>
      <c r="EP15" s="435"/>
      <c r="EQ15" s="435"/>
      <c r="ER15" s="435"/>
      <c r="ES15" s="435"/>
      <c r="ET15" s="435"/>
      <c r="EU15" s="435"/>
      <c r="EV15" s="435"/>
      <c r="EW15" s="435"/>
      <c r="EX15" s="435"/>
      <c r="EY15" s="435"/>
      <c r="EZ15" s="435"/>
      <c r="FA15" s="435"/>
      <c r="FB15" s="435"/>
      <c r="FC15" s="435"/>
      <c r="FD15" s="435"/>
      <c r="FE15" s="435"/>
      <c r="FF15" s="435"/>
      <c r="FG15" s="435"/>
      <c r="FH15" s="435"/>
      <c r="FI15" s="435"/>
      <c r="FJ15" s="435"/>
      <c r="FK15" s="435"/>
      <c r="FL15" s="435"/>
      <c r="FM15" s="435"/>
      <c r="FN15" s="435"/>
      <c r="FO15" s="435"/>
      <c r="FP15" s="435"/>
      <c r="FQ15" s="435"/>
      <c r="FR15" s="435"/>
      <c r="FS15" s="435"/>
      <c r="FT15" s="435"/>
      <c r="FU15" s="435"/>
      <c r="FV15" s="435"/>
      <c r="FW15" s="435"/>
      <c r="FX15" s="435"/>
      <c r="FY15" s="435"/>
      <c r="FZ15" s="435"/>
      <c r="GA15" s="435"/>
      <c r="GB15" s="435"/>
      <c r="GC15" s="435"/>
      <c r="GD15" s="435"/>
      <c r="GE15" s="435"/>
      <c r="GF15" s="435"/>
      <c r="GG15" s="435"/>
      <c r="GH15" s="435"/>
      <c r="GI15" s="435"/>
      <c r="GJ15" s="435"/>
      <c r="GK15" s="435"/>
      <c r="GL15" s="435"/>
      <c r="GM15" s="435"/>
      <c r="GN15" s="435"/>
      <c r="GO15" s="435"/>
      <c r="GP15" s="435"/>
      <c r="GQ15" s="435"/>
      <c r="GR15" s="435"/>
      <c r="GS15" s="435"/>
      <c r="GT15" s="435"/>
      <c r="GU15" s="435"/>
      <c r="GV15" s="435"/>
      <c r="GW15" s="435"/>
      <c r="GX15" s="435"/>
      <c r="GY15" s="435"/>
      <c r="GZ15" s="435"/>
      <c r="HA15" s="435"/>
      <c r="HB15" s="435"/>
      <c r="HC15" s="435"/>
      <c r="HD15" s="435"/>
      <c r="HE15" s="435"/>
      <c r="HF15" s="435"/>
      <c r="HG15" s="435"/>
      <c r="HH15" s="435"/>
      <c r="HI15" s="435"/>
      <c r="HJ15" s="435"/>
      <c r="HK15" s="435"/>
      <c r="HL15" s="435"/>
      <c r="HM15" s="435"/>
      <c r="HN15" s="435"/>
      <c r="HO15" s="435"/>
      <c r="HP15" s="435"/>
      <c r="HQ15" s="435"/>
      <c r="HR15" s="435"/>
      <c r="HS15" s="435"/>
      <c r="HT15" s="435"/>
      <c r="HU15" s="435"/>
      <c r="HV15" s="435"/>
      <c r="HW15" s="435"/>
      <c r="HX15" s="435"/>
      <c r="HY15" s="435"/>
      <c r="HZ15" s="435"/>
      <c r="IA15" s="435"/>
      <c r="IB15" s="435"/>
      <c r="IC15" s="435"/>
      <c r="ID15" s="435"/>
      <c r="IE15" s="435"/>
      <c r="IF15" s="435"/>
      <c r="IG15" s="435"/>
      <c r="IH15" s="435"/>
      <c r="II15" s="435"/>
      <c r="IJ15" s="435"/>
      <c r="IK15" s="435"/>
      <c r="IL15" s="435"/>
      <c r="IM15" s="435"/>
      <c r="IN15" s="435"/>
      <c r="IO15" s="435"/>
      <c r="IP15" s="435"/>
      <c r="IQ15" s="435"/>
      <c r="IR15" s="435"/>
      <c r="IS15" s="435"/>
      <c r="IT15" s="435"/>
      <c r="IU15" s="435"/>
      <c r="IV15" s="435"/>
    </row>
    <row r="16" spans="1:256" ht="25.5">
      <c r="A16" s="436"/>
      <c r="B16" s="436"/>
      <c r="C16" s="437" t="s">
        <v>575</v>
      </c>
      <c r="D16" s="438"/>
      <c r="E16" s="460"/>
      <c r="F16" s="439"/>
      <c r="G16" s="470"/>
      <c r="H16" s="435"/>
      <c r="I16" s="435"/>
      <c r="J16" s="435"/>
      <c r="K16" s="435"/>
      <c r="L16" s="435"/>
      <c r="M16" s="435"/>
      <c r="N16" s="435"/>
      <c r="O16" s="435"/>
      <c r="P16" s="435"/>
      <c r="Q16" s="435"/>
      <c r="R16" s="435"/>
      <c r="S16" s="435"/>
      <c r="T16" s="435"/>
      <c r="U16" s="435"/>
      <c r="V16" s="435"/>
      <c r="W16" s="435"/>
      <c r="X16" s="435"/>
      <c r="Y16" s="435"/>
      <c r="Z16" s="435"/>
      <c r="AA16" s="435"/>
      <c r="AB16" s="435"/>
      <c r="AC16" s="435"/>
      <c r="AD16" s="435"/>
      <c r="AE16" s="435"/>
      <c r="AF16" s="435"/>
      <c r="AG16" s="435"/>
      <c r="AH16" s="435"/>
      <c r="AI16" s="435"/>
      <c r="AJ16" s="435"/>
      <c r="AK16" s="435"/>
      <c r="AL16" s="435"/>
      <c r="AM16" s="435"/>
      <c r="AN16" s="435"/>
      <c r="AO16" s="435"/>
      <c r="AP16" s="435"/>
      <c r="AQ16" s="435"/>
      <c r="AR16" s="435"/>
      <c r="AS16" s="435"/>
      <c r="AT16" s="435"/>
      <c r="AU16" s="435"/>
      <c r="AV16" s="435"/>
      <c r="AW16" s="435"/>
      <c r="AX16" s="435"/>
      <c r="AY16" s="435"/>
      <c r="AZ16" s="435"/>
      <c r="BA16" s="435"/>
      <c r="BB16" s="435"/>
      <c r="BC16" s="435"/>
      <c r="BD16" s="435"/>
      <c r="BE16" s="435"/>
      <c r="BF16" s="435"/>
      <c r="BG16" s="435"/>
      <c r="BH16" s="435"/>
      <c r="BI16" s="435"/>
      <c r="BJ16" s="435"/>
      <c r="BK16" s="435"/>
      <c r="BL16" s="435"/>
      <c r="BM16" s="435"/>
      <c r="BN16" s="435"/>
      <c r="BO16" s="435"/>
      <c r="BP16" s="435"/>
      <c r="BQ16" s="435"/>
      <c r="BR16" s="435"/>
      <c r="BS16" s="435"/>
      <c r="BT16" s="435"/>
      <c r="BU16" s="435"/>
      <c r="BV16" s="435"/>
      <c r="BW16" s="435"/>
      <c r="BX16" s="435"/>
      <c r="BY16" s="435"/>
      <c r="BZ16" s="435"/>
      <c r="CA16" s="435"/>
      <c r="CB16" s="435"/>
      <c r="CC16" s="435"/>
      <c r="CD16" s="435"/>
      <c r="CE16" s="435"/>
      <c r="CF16" s="435"/>
      <c r="CG16" s="435"/>
      <c r="CH16" s="435"/>
      <c r="CI16" s="435"/>
      <c r="CJ16" s="435"/>
      <c r="CK16" s="435"/>
      <c r="CL16" s="435"/>
      <c r="CM16" s="435"/>
      <c r="CN16" s="435"/>
      <c r="CO16" s="435"/>
      <c r="CP16" s="435"/>
      <c r="CQ16" s="435"/>
      <c r="CR16" s="435"/>
      <c r="CS16" s="435"/>
      <c r="CT16" s="435"/>
      <c r="CU16" s="435"/>
      <c r="CV16" s="435"/>
      <c r="CW16" s="435"/>
      <c r="CX16" s="435"/>
      <c r="CY16" s="435"/>
      <c r="CZ16" s="435"/>
      <c r="DA16" s="435"/>
      <c r="DB16" s="435"/>
      <c r="DC16" s="435"/>
      <c r="DD16" s="435"/>
      <c r="DE16" s="435"/>
      <c r="DF16" s="435"/>
      <c r="DG16" s="435"/>
      <c r="DH16" s="435"/>
      <c r="DI16" s="435"/>
      <c r="DJ16" s="435"/>
      <c r="DK16" s="435"/>
      <c r="DL16" s="435"/>
      <c r="DM16" s="435"/>
      <c r="DN16" s="435"/>
      <c r="DO16" s="435"/>
      <c r="DP16" s="435"/>
      <c r="DQ16" s="435"/>
      <c r="DR16" s="435"/>
      <c r="DS16" s="435"/>
      <c r="DT16" s="435"/>
      <c r="DU16" s="435"/>
      <c r="DV16" s="435"/>
      <c r="DW16" s="435"/>
      <c r="DX16" s="435"/>
      <c r="DY16" s="435"/>
      <c r="DZ16" s="435"/>
      <c r="EA16" s="435"/>
      <c r="EB16" s="435"/>
      <c r="EC16" s="435"/>
      <c r="ED16" s="435"/>
      <c r="EE16" s="435"/>
      <c r="EF16" s="435"/>
      <c r="EG16" s="435"/>
      <c r="EH16" s="435"/>
      <c r="EI16" s="435"/>
      <c r="EJ16" s="435"/>
      <c r="EK16" s="435"/>
      <c r="EL16" s="435"/>
      <c r="EM16" s="435"/>
      <c r="EN16" s="435"/>
      <c r="EO16" s="435"/>
      <c r="EP16" s="435"/>
      <c r="EQ16" s="435"/>
      <c r="ER16" s="435"/>
      <c r="ES16" s="435"/>
      <c r="ET16" s="435"/>
      <c r="EU16" s="435"/>
      <c r="EV16" s="435"/>
      <c r="EW16" s="435"/>
      <c r="EX16" s="435"/>
      <c r="EY16" s="435"/>
      <c r="EZ16" s="435"/>
      <c r="FA16" s="435"/>
      <c r="FB16" s="435"/>
      <c r="FC16" s="435"/>
      <c r="FD16" s="435"/>
      <c r="FE16" s="435"/>
      <c r="FF16" s="435"/>
      <c r="FG16" s="435"/>
      <c r="FH16" s="435"/>
      <c r="FI16" s="435"/>
      <c r="FJ16" s="435"/>
      <c r="FK16" s="435"/>
      <c r="FL16" s="435"/>
      <c r="FM16" s="435"/>
      <c r="FN16" s="435"/>
      <c r="FO16" s="435"/>
      <c r="FP16" s="435"/>
      <c r="FQ16" s="435"/>
      <c r="FR16" s="435"/>
      <c r="FS16" s="435"/>
      <c r="FT16" s="435"/>
      <c r="FU16" s="435"/>
      <c r="FV16" s="435"/>
      <c r="FW16" s="435"/>
      <c r="FX16" s="435"/>
      <c r="FY16" s="435"/>
      <c r="FZ16" s="435"/>
      <c r="GA16" s="435"/>
      <c r="GB16" s="435"/>
      <c r="GC16" s="435"/>
      <c r="GD16" s="435"/>
      <c r="GE16" s="435"/>
      <c r="GF16" s="435"/>
      <c r="GG16" s="435"/>
      <c r="GH16" s="435"/>
      <c r="GI16" s="435"/>
      <c r="GJ16" s="435"/>
      <c r="GK16" s="435"/>
      <c r="GL16" s="435"/>
      <c r="GM16" s="435"/>
      <c r="GN16" s="435"/>
      <c r="GO16" s="435"/>
      <c r="GP16" s="435"/>
      <c r="GQ16" s="435"/>
      <c r="GR16" s="435"/>
      <c r="GS16" s="435"/>
      <c r="GT16" s="435"/>
      <c r="GU16" s="435"/>
      <c r="GV16" s="435"/>
      <c r="GW16" s="435"/>
      <c r="GX16" s="435"/>
      <c r="GY16" s="435"/>
      <c r="GZ16" s="435"/>
      <c r="HA16" s="435"/>
      <c r="HB16" s="435"/>
      <c r="HC16" s="435"/>
      <c r="HD16" s="435"/>
      <c r="HE16" s="435"/>
      <c r="HF16" s="435"/>
      <c r="HG16" s="435"/>
      <c r="HH16" s="435"/>
      <c r="HI16" s="435"/>
      <c r="HJ16" s="435"/>
      <c r="HK16" s="435"/>
      <c r="HL16" s="435"/>
      <c r="HM16" s="435"/>
      <c r="HN16" s="435"/>
      <c r="HO16" s="435"/>
      <c r="HP16" s="435"/>
      <c r="HQ16" s="435"/>
      <c r="HR16" s="435"/>
      <c r="HS16" s="435"/>
      <c r="HT16" s="435"/>
      <c r="HU16" s="435"/>
      <c r="HV16" s="435"/>
      <c r="HW16" s="435"/>
      <c r="HX16" s="435"/>
      <c r="HY16" s="435"/>
      <c r="HZ16" s="435"/>
      <c r="IA16" s="435"/>
      <c r="IB16" s="435"/>
      <c r="IC16" s="435"/>
      <c r="ID16" s="435"/>
      <c r="IE16" s="435"/>
      <c r="IF16" s="435"/>
      <c r="IG16" s="435"/>
      <c r="IH16" s="435"/>
      <c r="II16" s="435"/>
      <c r="IJ16" s="435"/>
      <c r="IK16" s="435"/>
      <c r="IL16" s="435"/>
      <c r="IM16" s="435"/>
      <c r="IN16" s="435"/>
      <c r="IO16" s="435"/>
      <c r="IP16" s="435"/>
      <c r="IQ16" s="435"/>
      <c r="IR16" s="435"/>
      <c r="IS16" s="435"/>
      <c r="IT16" s="435"/>
      <c r="IU16" s="435"/>
      <c r="IV16" s="435"/>
    </row>
    <row r="17" spans="1:256" ht="38.25">
      <c r="A17" s="431" t="s">
        <v>579</v>
      </c>
      <c r="B17" s="431" t="s">
        <v>580</v>
      </c>
      <c r="C17" s="432" t="s">
        <v>481</v>
      </c>
      <c r="D17" s="433" t="s">
        <v>574</v>
      </c>
      <c r="E17" s="459">
        <v>4</v>
      </c>
      <c r="F17" s="434">
        <v>0</v>
      </c>
      <c r="G17" s="469">
        <f>ROUND(E17*F17,2)</f>
        <v>0</v>
      </c>
      <c r="H17" s="435"/>
      <c r="I17" s="435"/>
      <c r="J17" s="435"/>
      <c r="K17" s="435"/>
      <c r="L17" s="435"/>
      <c r="M17" s="435"/>
      <c r="N17" s="435"/>
      <c r="O17" s="435"/>
      <c r="P17" s="435"/>
      <c r="Q17" s="435"/>
      <c r="R17" s="435"/>
      <c r="S17" s="435"/>
      <c r="T17" s="435"/>
      <c r="U17" s="435"/>
      <c r="V17" s="435"/>
      <c r="W17" s="435"/>
      <c r="X17" s="435"/>
      <c r="Y17" s="435"/>
      <c r="Z17" s="435"/>
      <c r="AA17" s="435"/>
      <c r="AB17" s="435"/>
      <c r="AC17" s="435"/>
      <c r="AD17" s="435"/>
      <c r="AE17" s="435"/>
      <c r="AF17" s="435"/>
      <c r="AG17" s="435"/>
      <c r="AH17" s="435"/>
      <c r="AI17" s="435"/>
      <c r="AJ17" s="435"/>
      <c r="AK17" s="435"/>
      <c r="AL17" s="435"/>
      <c r="AM17" s="435"/>
      <c r="AN17" s="435"/>
      <c r="AO17" s="435"/>
      <c r="AP17" s="435"/>
      <c r="AQ17" s="435"/>
      <c r="AR17" s="435"/>
      <c r="AS17" s="435"/>
      <c r="AT17" s="435"/>
      <c r="AU17" s="435"/>
      <c r="AV17" s="435"/>
      <c r="AW17" s="435"/>
      <c r="AX17" s="435"/>
      <c r="AY17" s="435"/>
      <c r="AZ17" s="435"/>
      <c r="BA17" s="435"/>
      <c r="BB17" s="435"/>
      <c r="BC17" s="435"/>
      <c r="BD17" s="435"/>
      <c r="BE17" s="435"/>
      <c r="BF17" s="435"/>
      <c r="BG17" s="435"/>
      <c r="BH17" s="435"/>
      <c r="BI17" s="435"/>
      <c r="BJ17" s="435"/>
      <c r="BK17" s="435"/>
      <c r="BL17" s="435"/>
      <c r="BM17" s="435"/>
      <c r="BN17" s="435"/>
      <c r="BO17" s="435"/>
      <c r="BP17" s="435"/>
      <c r="BQ17" s="435"/>
      <c r="BR17" s="435"/>
      <c r="BS17" s="435"/>
      <c r="BT17" s="435"/>
      <c r="BU17" s="435"/>
      <c r="BV17" s="435"/>
      <c r="BW17" s="435"/>
      <c r="BX17" s="435"/>
      <c r="BY17" s="435"/>
      <c r="BZ17" s="435"/>
      <c r="CA17" s="435"/>
      <c r="CB17" s="435"/>
      <c r="CC17" s="435"/>
      <c r="CD17" s="435"/>
      <c r="CE17" s="435"/>
      <c r="CF17" s="435"/>
      <c r="CG17" s="435"/>
      <c r="CH17" s="435"/>
      <c r="CI17" s="435"/>
      <c r="CJ17" s="435"/>
      <c r="CK17" s="435"/>
      <c r="CL17" s="435"/>
      <c r="CM17" s="435"/>
      <c r="CN17" s="435"/>
      <c r="CO17" s="435"/>
      <c r="CP17" s="435"/>
      <c r="CQ17" s="435"/>
      <c r="CR17" s="435"/>
      <c r="CS17" s="435"/>
      <c r="CT17" s="435"/>
      <c r="CU17" s="435"/>
      <c r="CV17" s="435"/>
      <c r="CW17" s="435"/>
      <c r="CX17" s="435"/>
      <c r="CY17" s="435"/>
      <c r="CZ17" s="435"/>
      <c r="DA17" s="435"/>
      <c r="DB17" s="435"/>
      <c r="DC17" s="435"/>
      <c r="DD17" s="435"/>
      <c r="DE17" s="435"/>
      <c r="DF17" s="435"/>
      <c r="DG17" s="435"/>
      <c r="DH17" s="435"/>
      <c r="DI17" s="435"/>
      <c r="DJ17" s="435"/>
      <c r="DK17" s="435"/>
      <c r="DL17" s="435"/>
      <c r="DM17" s="435"/>
      <c r="DN17" s="435"/>
      <c r="DO17" s="435"/>
      <c r="DP17" s="435"/>
      <c r="DQ17" s="435"/>
      <c r="DR17" s="435"/>
      <c r="DS17" s="435"/>
      <c r="DT17" s="435"/>
      <c r="DU17" s="435"/>
      <c r="DV17" s="435"/>
      <c r="DW17" s="435"/>
      <c r="DX17" s="435"/>
      <c r="DY17" s="435"/>
      <c r="DZ17" s="435"/>
      <c r="EA17" s="435"/>
      <c r="EB17" s="435"/>
      <c r="EC17" s="435"/>
      <c r="ED17" s="435"/>
      <c r="EE17" s="435"/>
      <c r="EF17" s="435"/>
      <c r="EG17" s="435"/>
      <c r="EH17" s="435"/>
      <c r="EI17" s="435"/>
      <c r="EJ17" s="435"/>
      <c r="EK17" s="435"/>
      <c r="EL17" s="435"/>
      <c r="EM17" s="435"/>
      <c r="EN17" s="435"/>
      <c r="EO17" s="435"/>
      <c r="EP17" s="435"/>
      <c r="EQ17" s="435"/>
      <c r="ER17" s="435"/>
      <c r="ES17" s="435"/>
      <c r="ET17" s="435"/>
      <c r="EU17" s="435"/>
      <c r="EV17" s="435"/>
      <c r="EW17" s="435"/>
      <c r="EX17" s="435"/>
      <c r="EY17" s="435"/>
      <c r="EZ17" s="435"/>
      <c r="FA17" s="435"/>
      <c r="FB17" s="435"/>
      <c r="FC17" s="435"/>
      <c r="FD17" s="435"/>
      <c r="FE17" s="435"/>
      <c r="FF17" s="435"/>
      <c r="FG17" s="435"/>
      <c r="FH17" s="435"/>
      <c r="FI17" s="435"/>
      <c r="FJ17" s="435"/>
      <c r="FK17" s="435"/>
      <c r="FL17" s="435"/>
      <c r="FM17" s="435"/>
      <c r="FN17" s="435"/>
      <c r="FO17" s="435"/>
      <c r="FP17" s="435"/>
      <c r="FQ17" s="435"/>
      <c r="FR17" s="435"/>
      <c r="FS17" s="435"/>
      <c r="FT17" s="435"/>
      <c r="FU17" s="435"/>
      <c r="FV17" s="435"/>
      <c r="FW17" s="435"/>
      <c r="FX17" s="435"/>
      <c r="FY17" s="435"/>
      <c r="FZ17" s="435"/>
      <c r="GA17" s="435"/>
      <c r="GB17" s="435"/>
      <c r="GC17" s="435"/>
      <c r="GD17" s="435"/>
      <c r="GE17" s="435"/>
      <c r="GF17" s="435"/>
      <c r="GG17" s="435"/>
      <c r="GH17" s="435"/>
      <c r="GI17" s="435"/>
      <c r="GJ17" s="435"/>
      <c r="GK17" s="435"/>
      <c r="GL17" s="435"/>
      <c r="GM17" s="435"/>
      <c r="GN17" s="435"/>
      <c r="GO17" s="435"/>
      <c r="GP17" s="435"/>
      <c r="GQ17" s="435"/>
      <c r="GR17" s="435"/>
      <c r="GS17" s="435"/>
      <c r="GT17" s="435"/>
      <c r="GU17" s="435"/>
      <c r="GV17" s="435"/>
      <c r="GW17" s="435"/>
      <c r="GX17" s="435"/>
      <c r="GY17" s="435"/>
      <c r="GZ17" s="435"/>
      <c r="HA17" s="435"/>
      <c r="HB17" s="435"/>
      <c r="HC17" s="435"/>
      <c r="HD17" s="435"/>
      <c r="HE17" s="435"/>
      <c r="HF17" s="435"/>
      <c r="HG17" s="435"/>
      <c r="HH17" s="435"/>
      <c r="HI17" s="435"/>
      <c r="HJ17" s="435"/>
      <c r="HK17" s="435"/>
      <c r="HL17" s="435"/>
      <c r="HM17" s="435"/>
      <c r="HN17" s="435"/>
      <c r="HO17" s="435"/>
      <c r="HP17" s="435"/>
      <c r="HQ17" s="435"/>
      <c r="HR17" s="435"/>
      <c r="HS17" s="435"/>
      <c r="HT17" s="435"/>
      <c r="HU17" s="435"/>
      <c r="HV17" s="435"/>
      <c r="HW17" s="435"/>
      <c r="HX17" s="435"/>
      <c r="HY17" s="435"/>
      <c r="HZ17" s="435"/>
      <c r="IA17" s="435"/>
      <c r="IB17" s="435"/>
      <c r="IC17" s="435"/>
      <c r="ID17" s="435"/>
      <c r="IE17" s="435"/>
      <c r="IF17" s="435"/>
      <c r="IG17" s="435"/>
      <c r="IH17" s="435"/>
      <c r="II17" s="435"/>
      <c r="IJ17" s="435"/>
      <c r="IK17" s="435"/>
      <c r="IL17" s="435"/>
      <c r="IM17" s="435"/>
      <c r="IN17" s="435"/>
      <c r="IO17" s="435"/>
      <c r="IP17" s="435"/>
      <c r="IQ17" s="435"/>
      <c r="IR17" s="435"/>
      <c r="IS17" s="435"/>
      <c r="IT17" s="435"/>
      <c r="IU17" s="435"/>
      <c r="IV17" s="435"/>
    </row>
    <row r="18" spans="1:256" ht="25.5">
      <c r="A18" s="436"/>
      <c r="B18" s="436"/>
      <c r="C18" s="437" t="s">
        <v>581</v>
      </c>
      <c r="D18" s="438"/>
      <c r="E18" s="460"/>
      <c r="F18" s="439"/>
      <c r="G18" s="470"/>
      <c r="H18" s="435"/>
      <c r="I18" s="435"/>
      <c r="J18" s="435"/>
      <c r="K18" s="435"/>
      <c r="L18" s="435"/>
      <c r="M18" s="435"/>
      <c r="N18" s="435"/>
      <c r="O18" s="435"/>
      <c r="P18" s="435"/>
      <c r="Q18" s="435"/>
      <c r="R18" s="435"/>
      <c r="S18" s="435"/>
      <c r="T18" s="435"/>
      <c r="U18" s="435"/>
      <c r="V18" s="435"/>
      <c r="W18" s="435"/>
      <c r="X18" s="435"/>
      <c r="Y18" s="435"/>
      <c r="Z18" s="435"/>
      <c r="AA18" s="435"/>
      <c r="AB18" s="435"/>
      <c r="AC18" s="435"/>
      <c r="AD18" s="435"/>
      <c r="AE18" s="435"/>
      <c r="AF18" s="435"/>
      <c r="AG18" s="435"/>
      <c r="AH18" s="435"/>
      <c r="AI18" s="435"/>
      <c r="AJ18" s="435"/>
      <c r="AK18" s="435"/>
      <c r="AL18" s="435"/>
      <c r="AM18" s="435"/>
      <c r="AN18" s="435"/>
      <c r="AO18" s="435"/>
      <c r="AP18" s="435"/>
      <c r="AQ18" s="435"/>
      <c r="AR18" s="435"/>
      <c r="AS18" s="435"/>
      <c r="AT18" s="435"/>
      <c r="AU18" s="435"/>
      <c r="AV18" s="435"/>
      <c r="AW18" s="435"/>
      <c r="AX18" s="435"/>
      <c r="AY18" s="435"/>
      <c r="AZ18" s="435"/>
      <c r="BA18" s="435"/>
      <c r="BB18" s="435"/>
      <c r="BC18" s="435"/>
      <c r="BD18" s="435"/>
      <c r="BE18" s="435"/>
      <c r="BF18" s="435"/>
      <c r="BG18" s="435"/>
      <c r="BH18" s="435"/>
      <c r="BI18" s="435"/>
      <c r="BJ18" s="435"/>
      <c r="BK18" s="435"/>
      <c r="BL18" s="435"/>
      <c r="BM18" s="435"/>
      <c r="BN18" s="435"/>
      <c r="BO18" s="435"/>
      <c r="BP18" s="435"/>
      <c r="BQ18" s="435"/>
      <c r="BR18" s="435"/>
      <c r="BS18" s="435"/>
      <c r="BT18" s="435"/>
      <c r="BU18" s="435"/>
      <c r="BV18" s="435"/>
      <c r="BW18" s="435"/>
      <c r="BX18" s="435"/>
      <c r="BY18" s="435"/>
      <c r="BZ18" s="435"/>
      <c r="CA18" s="435"/>
      <c r="CB18" s="435"/>
      <c r="CC18" s="435"/>
      <c r="CD18" s="435"/>
      <c r="CE18" s="435"/>
      <c r="CF18" s="435"/>
      <c r="CG18" s="435"/>
      <c r="CH18" s="435"/>
      <c r="CI18" s="435"/>
      <c r="CJ18" s="435"/>
      <c r="CK18" s="435"/>
      <c r="CL18" s="435"/>
      <c r="CM18" s="435"/>
      <c r="CN18" s="435"/>
      <c r="CO18" s="435"/>
      <c r="CP18" s="435"/>
      <c r="CQ18" s="435"/>
      <c r="CR18" s="435"/>
      <c r="CS18" s="435"/>
      <c r="CT18" s="435"/>
      <c r="CU18" s="435"/>
      <c r="CV18" s="435"/>
      <c r="CW18" s="435"/>
      <c r="CX18" s="435"/>
      <c r="CY18" s="435"/>
      <c r="CZ18" s="435"/>
      <c r="DA18" s="435"/>
      <c r="DB18" s="435"/>
      <c r="DC18" s="435"/>
      <c r="DD18" s="435"/>
      <c r="DE18" s="435"/>
      <c r="DF18" s="435"/>
      <c r="DG18" s="435"/>
      <c r="DH18" s="435"/>
      <c r="DI18" s="435"/>
      <c r="DJ18" s="435"/>
      <c r="DK18" s="435"/>
      <c r="DL18" s="435"/>
      <c r="DM18" s="435"/>
      <c r="DN18" s="435"/>
      <c r="DO18" s="435"/>
      <c r="DP18" s="435"/>
      <c r="DQ18" s="435"/>
      <c r="DR18" s="435"/>
      <c r="DS18" s="435"/>
      <c r="DT18" s="435"/>
      <c r="DU18" s="435"/>
      <c r="DV18" s="435"/>
      <c r="DW18" s="435"/>
      <c r="DX18" s="435"/>
      <c r="DY18" s="435"/>
      <c r="DZ18" s="435"/>
      <c r="EA18" s="435"/>
      <c r="EB18" s="435"/>
      <c r="EC18" s="435"/>
      <c r="ED18" s="435"/>
      <c r="EE18" s="435"/>
      <c r="EF18" s="435"/>
      <c r="EG18" s="435"/>
      <c r="EH18" s="435"/>
      <c r="EI18" s="435"/>
      <c r="EJ18" s="435"/>
      <c r="EK18" s="435"/>
      <c r="EL18" s="435"/>
      <c r="EM18" s="435"/>
      <c r="EN18" s="435"/>
      <c r="EO18" s="435"/>
      <c r="EP18" s="435"/>
      <c r="EQ18" s="435"/>
      <c r="ER18" s="435"/>
      <c r="ES18" s="435"/>
      <c r="ET18" s="435"/>
      <c r="EU18" s="435"/>
      <c r="EV18" s="435"/>
      <c r="EW18" s="435"/>
      <c r="EX18" s="435"/>
      <c r="EY18" s="435"/>
      <c r="EZ18" s="435"/>
      <c r="FA18" s="435"/>
      <c r="FB18" s="435"/>
      <c r="FC18" s="435"/>
      <c r="FD18" s="435"/>
      <c r="FE18" s="435"/>
      <c r="FF18" s="435"/>
      <c r="FG18" s="435"/>
      <c r="FH18" s="435"/>
      <c r="FI18" s="435"/>
      <c r="FJ18" s="435"/>
      <c r="FK18" s="435"/>
      <c r="FL18" s="435"/>
      <c r="FM18" s="435"/>
      <c r="FN18" s="435"/>
      <c r="FO18" s="435"/>
      <c r="FP18" s="435"/>
      <c r="FQ18" s="435"/>
      <c r="FR18" s="435"/>
      <c r="FS18" s="435"/>
      <c r="FT18" s="435"/>
      <c r="FU18" s="435"/>
      <c r="FV18" s="435"/>
      <c r="FW18" s="435"/>
      <c r="FX18" s="435"/>
      <c r="FY18" s="435"/>
      <c r="FZ18" s="435"/>
      <c r="GA18" s="435"/>
      <c r="GB18" s="435"/>
      <c r="GC18" s="435"/>
      <c r="GD18" s="435"/>
      <c r="GE18" s="435"/>
      <c r="GF18" s="435"/>
      <c r="GG18" s="435"/>
      <c r="GH18" s="435"/>
      <c r="GI18" s="435"/>
      <c r="GJ18" s="435"/>
      <c r="GK18" s="435"/>
      <c r="GL18" s="435"/>
      <c r="GM18" s="435"/>
      <c r="GN18" s="435"/>
      <c r="GO18" s="435"/>
      <c r="GP18" s="435"/>
      <c r="GQ18" s="435"/>
      <c r="GR18" s="435"/>
      <c r="GS18" s="435"/>
      <c r="GT18" s="435"/>
      <c r="GU18" s="435"/>
      <c r="GV18" s="435"/>
      <c r="GW18" s="435"/>
      <c r="GX18" s="435"/>
      <c r="GY18" s="435"/>
      <c r="GZ18" s="435"/>
      <c r="HA18" s="435"/>
      <c r="HB18" s="435"/>
      <c r="HC18" s="435"/>
      <c r="HD18" s="435"/>
      <c r="HE18" s="435"/>
      <c r="HF18" s="435"/>
      <c r="HG18" s="435"/>
      <c r="HH18" s="435"/>
      <c r="HI18" s="435"/>
      <c r="HJ18" s="435"/>
      <c r="HK18" s="435"/>
      <c r="HL18" s="435"/>
      <c r="HM18" s="435"/>
      <c r="HN18" s="435"/>
      <c r="HO18" s="435"/>
      <c r="HP18" s="435"/>
      <c r="HQ18" s="435"/>
      <c r="HR18" s="435"/>
      <c r="HS18" s="435"/>
      <c r="HT18" s="435"/>
      <c r="HU18" s="435"/>
      <c r="HV18" s="435"/>
      <c r="HW18" s="435"/>
      <c r="HX18" s="435"/>
      <c r="HY18" s="435"/>
      <c r="HZ18" s="435"/>
      <c r="IA18" s="435"/>
      <c r="IB18" s="435"/>
      <c r="IC18" s="435"/>
      <c r="ID18" s="435"/>
      <c r="IE18" s="435"/>
      <c r="IF18" s="435"/>
      <c r="IG18" s="435"/>
      <c r="IH18" s="435"/>
      <c r="II18" s="435"/>
      <c r="IJ18" s="435"/>
      <c r="IK18" s="435"/>
      <c r="IL18" s="435"/>
      <c r="IM18" s="435"/>
      <c r="IN18" s="435"/>
      <c r="IO18" s="435"/>
      <c r="IP18" s="435"/>
      <c r="IQ18" s="435"/>
      <c r="IR18" s="435"/>
      <c r="IS18" s="435"/>
      <c r="IT18" s="435"/>
      <c r="IU18" s="435"/>
      <c r="IV18" s="435"/>
    </row>
    <row r="19" spans="1:256" ht="25.5">
      <c r="A19" s="431" t="s">
        <v>582</v>
      </c>
      <c r="B19" s="431" t="s">
        <v>583</v>
      </c>
      <c r="C19" s="432" t="s">
        <v>584</v>
      </c>
      <c r="D19" s="433" t="s">
        <v>574</v>
      </c>
      <c r="E19" s="459">
        <v>16</v>
      </c>
      <c r="F19" s="434">
        <v>0</v>
      </c>
      <c r="G19" s="469">
        <f>ROUND(E19*F19,2)</f>
        <v>0</v>
      </c>
      <c r="H19" s="435"/>
      <c r="I19" s="435"/>
      <c r="J19" s="435"/>
      <c r="K19" s="435"/>
      <c r="L19" s="435"/>
      <c r="M19" s="435"/>
      <c r="N19" s="435"/>
      <c r="O19" s="435"/>
      <c r="P19" s="435"/>
      <c r="Q19" s="435"/>
      <c r="R19" s="435"/>
      <c r="S19" s="435"/>
      <c r="T19" s="435"/>
      <c r="U19" s="435"/>
      <c r="V19" s="435"/>
      <c r="W19" s="435"/>
      <c r="X19" s="435"/>
      <c r="Y19" s="435"/>
      <c r="Z19" s="435"/>
      <c r="AA19" s="435"/>
      <c r="AB19" s="435"/>
      <c r="AC19" s="435"/>
      <c r="AD19" s="435"/>
      <c r="AE19" s="435"/>
      <c r="AF19" s="435"/>
      <c r="AG19" s="435"/>
      <c r="AH19" s="435"/>
      <c r="AI19" s="435"/>
      <c r="AJ19" s="435"/>
      <c r="AK19" s="435"/>
      <c r="AL19" s="435"/>
      <c r="AM19" s="435"/>
      <c r="AN19" s="435"/>
      <c r="AO19" s="435"/>
      <c r="AP19" s="435"/>
      <c r="AQ19" s="435"/>
      <c r="AR19" s="435"/>
      <c r="AS19" s="435"/>
      <c r="AT19" s="435"/>
      <c r="AU19" s="435"/>
      <c r="AV19" s="435"/>
      <c r="AW19" s="435"/>
      <c r="AX19" s="435"/>
      <c r="AY19" s="435"/>
      <c r="AZ19" s="435"/>
      <c r="BA19" s="435"/>
      <c r="BB19" s="435"/>
      <c r="BC19" s="435"/>
      <c r="BD19" s="435"/>
      <c r="BE19" s="435"/>
      <c r="BF19" s="435"/>
      <c r="BG19" s="435"/>
      <c r="BH19" s="435"/>
      <c r="BI19" s="435"/>
      <c r="BJ19" s="435"/>
      <c r="BK19" s="435"/>
      <c r="BL19" s="435"/>
      <c r="BM19" s="435"/>
      <c r="BN19" s="435"/>
      <c r="BO19" s="435"/>
      <c r="BP19" s="435"/>
      <c r="BQ19" s="435"/>
      <c r="BR19" s="435"/>
      <c r="BS19" s="435"/>
      <c r="BT19" s="435"/>
      <c r="BU19" s="435"/>
      <c r="BV19" s="435"/>
      <c r="BW19" s="435"/>
      <c r="BX19" s="435"/>
      <c r="BY19" s="435"/>
      <c r="BZ19" s="435"/>
      <c r="CA19" s="435"/>
      <c r="CB19" s="435"/>
      <c r="CC19" s="435"/>
      <c r="CD19" s="435"/>
      <c r="CE19" s="435"/>
      <c r="CF19" s="435"/>
      <c r="CG19" s="435"/>
      <c r="CH19" s="435"/>
      <c r="CI19" s="435"/>
      <c r="CJ19" s="435"/>
      <c r="CK19" s="435"/>
      <c r="CL19" s="435"/>
      <c r="CM19" s="435"/>
      <c r="CN19" s="435"/>
      <c r="CO19" s="435"/>
      <c r="CP19" s="435"/>
      <c r="CQ19" s="435"/>
      <c r="CR19" s="435"/>
      <c r="CS19" s="435"/>
      <c r="CT19" s="435"/>
      <c r="CU19" s="435"/>
      <c r="CV19" s="435"/>
      <c r="CW19" s="435"/>
      <c r="CX19" s="435"/>
      <c r="CY19" s="435"/>
      <c r="CZ19" s="435"/>
      <c r="DA19" s="435"/>
      <c r="DB19" s="435"/>
      <c r="DC19" s="435"/>
      <c r="DD19" s="435"/>
      <c r="DE19" s="435"/>
      <c r="DF19" s="435"/>
      <c r="DG19" s="435"/>
      <c r="DH19" s="435"/>
      <c r="DI19" s="435"/>
      <c r="DJ19" s="435"/>
      <c r="DK19" s="435"/>
      <c r="DL19" s="435"/>
      <c r="DM19" s="435"/>
      <c r="DN19" s="435"/>
      <c r="DO19" s="435"/>
      <c r="DP19" s="435"/>
      <c r="DQ19" s="435"/>
      <c r="DR19" s="435"/>
      <c r="DS19" s="435"/>
      <c r="DT19" s="435"/>
      <c r="DU19" s="435"/>
      <c r="DV19" s="435"/>
      <c r="DW19" s="435"/>
      <c r="DX19" s="435"/>
      <c r="DY19" s="435"/>
      <c r="DZ19" s="435"/>
      <c r="EA19" s="435"/>
      <c r="EB19" s="435"/>
      <c r="EC19" s="435"/>
      <c r="ED19" s="435"/>
      <c r="EE19" s="435"/>
      <c r="EF19" s="435"/>
      <c r="EG19" s="435"/>
      <c r="EH19" s="435"/>
      <c r="EI19" s="435"/>
      <c r="EJ19" s="435"/>
      <c r="EK19" s="435"/>
      <c r="EL19" s="435"/>
      <c r="EM19" s="435"/>
      <c r="EN19" s="435"/>
      <c r="EO19" s="435"/>
      <c r="EP19" s="435"/>
      <c r="EQ19" s="435"/>
      <c r="ER19" s="435"/>
      <c r="ES19" s="435"/>
      <c r="ET19" s="435"/>
      <c r="EU19" s="435"/>
      <c r="EV19" s="435"/>
      <c r="EW19" s="435"/>
      <c r="EX19" s="435"/>
      <c r="EY19" s="435"/>
      <c r="EZ19" s="435"/>
      <c r="FA19" s="435"/>
      <c r="FB19" s="435"/>
      <c r="FC19" s="435"/>
      <c r="FD19" s="435"/>
      <c r="FE19" s="435"/>
      <c r="FF19" s="435"/>
      <c r="FG19" s="435"/>
      <c r="FH19" s="435"/>
      <c r="FI19" s="435"/>
      <c r="FJ19" s="435"/>
      <c r="FK19" s="435"/>
      <c r="FL19" s="435"/>
      <c r="FM19" s="435"/>
      <c r="FN19" s="435"/>
      <c r="FO19" s="435"/>
      <c r="FP19" s="435"/>
      <c r="FQ19" s="435"/>
      <c r="FR19" s="435"/>
      <c r="FS19" s="435"/>
      <c r="FT19" s="435"/>
      <c r="FU19" s="435"/>
      <c r="FV19" s="435"/>
      <c r="FW19" s="435"/>
      <c r="FX19" s="435"/>
      <c r="FY19" s="435"/>
      <c r="FZ19" s="435"/>
      <c r="GA19" s="435"/>
      <c r="GB19" s="435"/>
      <c r="GC19" s="435"/>
      <c r="GD19" s="435"/>
      <c r="GE19" s="435"/>
      <c r="GF19" s="435"/>
      <c r="GG19" s="435"/>
      <c r="GH19" s="435"/>
      <c r="GI19" s="435"/>
      <c r="GJ19" s="435"/>
      <c r="GK19" s="435"/>
      <c r="GL19" s="435"/>
      <c r="GM19" s="435"/>
      <c r="GN19" s="435"/>
      <c r="GO19" s="435"/>
      <c r="GP19" s="435"/>
      <c r="GQ19" s="435"/>
      <c r="GR19" s="435"/>
      <c r="GS19" s="435"/>
      <c r="GT19" s="435"/>
      <c r="GU19" s="435"/>
      <c r="GV19" s="435"/>
      <c r="GW19" s="435"/>
      <c r="GX19" s="435"/>
      <c r="GY19" s="435"/>
      <c r="GZ19" s="435"/>
      <c r="HA19" s="435"/>
      <c r="HB19" s="435"/>
      <c r="HC19" s="435"/>
      <c r="HD19" s="435"/>
      <c r="HE19" s="435"/>
      <c r="HF19" s="435"/>
      <c r="HG19" s="435"/>
      <c r="HH19" s="435"/>
      <c r="HI19" s="435"/>
      <c r="HJ19" s="435"/>
      <c r="HK19" s="435"/>
      <c r="HL19" s="435"/>
      <c r="HM19" s="435"/>
      <c r="HN19" s="435"/>
      <c r="HO19" s="435"/>
      <c r="HP19" s="435"/>
      <c r="HQ19" s="435"/>
      <c r="HR19" s="435"/>
      <c r="HS19" s="435"/>
      <c r="HT19" s="435"/>
      <c r="HU19" s="435"/>
      <c r="HV19" s="435"/>
      <c r="HW19" s="435"/>
      <c r="HX19" s="435"/>
      <c r="HY19" s="435"/>
      <c r="HZ19" s="435"/>
      <c r="IA19" s="435"/>
      <c r="IB19" s="435"/>
      <c r="IC19" s="435"/>
      <c r="ID19" s="435"/>
      <c r="IE19" s="435"/>
      <c r="IF19" s="435"/>
      <c r="IG19" s="435"/>
      <c r="IH19" s="435"/>
      <c r="II19" s="435"/>
      <c r="IJ19" s="435"/>
      <c r="IK19" s="435"/>
      <c r="IL19" s="435"/>
      <c r="IM19" s="435"/>
      <c r="IN19" s="435"/>
      <c r="IO19" s="435"/>
      <c r="IP19" s="435"/>
      <c r="IQ19" s="435"/>
      <c r="IR19" s="435"/>
      <c r="IS19" s="435"/>
      <c r="IT19" s="435"/>
      <c r="IU19" s="435"/>
      <c r="IV19" s="435"/>
    </row>
    <row r="20" spans="1:256" ht="51">
      <c r="A20" s="436"/>
      <c r="B20" s="436"/>
      <c r="C20" s="437" t="s">
        <v>585</v>
      </c>
      <c r="D20" s="436"/>
      <c r="E20" s="461"/>
      <c r="F20" s="440"/>
      <c r="G20" s="471"/>
      <c r="H20" s="435"/>
      <c r="I20" s="435"/>
      <c r="J20" s="435"/>
      <c r="K20" s="435"/>
      <c r="L20" s="435"/>
      <c r="M20" s="435"/>
      <c r="N20" s="435"/>
      <c r="O20" s="435"/>
      <c r="P20" s="435"/>
      <c r="Q20" s="435"/>
      <c r="R20" s="435"/>
      <c r="S20" s="435"/>
      <c r="T20" s="435"/>
      <c r="U20" s="435"/>
      <c r="V20" s="435"/>
      <c r="W20" s="435"/>
      <c r="X20" s="435"/>
      <c r="Y20" s="435"/>
      <c r="Z20" s="435"/>
      <c r="AA20" s="435"/>
      <c r="AB20" s="435"/>
      <c r="AC20" s="435"/>
      <c r="AD20" s="435"/>
      <c r="AE20" s="435"/>
      <c r="AF20" s="435"/>
      <c r="AG20" s="435"/>
      <c r="AH20" s="435"/>
      <c r="AI20" s="435"/>
      <c r="AJ20" s="435"/>
      <c r="AK20" s="435"/>
      <c r="AL20" s="435"/>
      <c r="AM20" s="435"/>
      <c r="AN20" s="435"/>
      <c r="AO20" s="435"/>
      <c r="AP20" s="435"/>
      <c r="AQ20" s="435"/>
      <c r="AR20" s="435"/>
      <c r="AS20" s="435"/>
      <c r="AT20" s="435"/>
      <c r="AU20" s="435"/>
      <c r="AV20" s="435"/>
      <c r="AW20" s="435"/>
      <c r="AX20" s="435"/>
      <c r="AY20" s="435"/>
      <c r="AZ20" s="435"/>
      <c r="BA20" s="435"/>
      <c r="BB20" s="435"/>
      <c r="BC20" s="435"/>
      <c r="BD20" s="435"/>
      <c r="BE20" s="435"/>
      <c r="BF20" s="435"/>
      <c r="BG20" s="435"/>
      <c r="BH20" s="435"/>
      <c r="BI20" s="435"/>
      <c r="BJ20" s="435"/>
      <c r="BK20" s="435"/>
      <c r="BL20" s="435"/>
      <c r="BM20" s="435"/>
      <c r="BN20" s="435"/>
      <c r="BO20" s="435"/>
      <c r="BP20" s="435"/>
      <c r="BQ20" s="435"/>
      <c r="BR20" s="435"/>
      <c r="BS20" s="435"/>
      <c r="BT20" s="435"/>
      <c r="BU20" s="435"/>
      <c r="BV20" s="435"/>
      <c r="BW20" s="435"/>
      <c r="BX20" s="435"/>
      <c r="BY20" s="435"/>
      <c r="BZ20" s="435"/>
      <c r="CA20" s="435"/>
      <c r="CB20" s="435"/>
      <c r="CC20" s="435"/>
      <c r="CD20" s="435"/>
      <c r="CE20" s="435"/>
      <c r="CF20" s="435"/>
      <c r="CG20" s="435"/>
      <c r="CH20" s="435"/>
      <c r="CI20" s="435"/>
      <c r="CJ20" s="435"/>
      <c r="CK20" s="435"/>
      <c r="CL20" s="435"/>
      <c r="CM20" s="435"/>
      <c r="CN20" s="435"/>
      <c r="CO20" s="435"/>
      <c r="CP20" s="435"/>
      <c r="CQ20" s="435"/>
      <c r="CR20" s="435"/>
      <c r="CS20" s="435"/>
      <c r="CT20" s="435"/>
      <c r="CU20" s="435"/>
      <c r="CV20" s="435"/>
      <c r="CW20" s="435"/>
      <c r="CX20" s="435"/>
      <c r="CY20" s="435"/>
      <c r="CZ20" s="435"/>
      <c r="DA20" s="435"/>
      <c r="DB20" s="435"/>
      <c r="DC20" s="435"/>
      <c r="DD20" s="435"/>
      <c r="DE20" s="435"/>
      <c r="DF20" s="435"/>
      <c r="DG20" s="435"/>
      <c r="DH20" s="435"/>
      <c r="DI20" s="435"/>
      <c r="DJ20" s="435"/>
      <c r="DK20" s="435"/>
      <c r="DL20" s="435"/>
      <c r="DM20" s="435"/>
      <c r="DN20" s="435"/>
      <c r="DO20" s="435"/>
      <c r="DP20" s="435"/>
      <c r="DQ20" s="435"/>
      <c r="DR20" s="435"/>
      <c r="DS20" s="435"/>
      <c r="DT20" s="435"/>
      <c r="DU20" s="435"/>
      <c r="DV20" s="435"/>
      <c r="DW20" s="435"/>
      <c r="DX20" s="435"/>
      <c r="DY20" s="435"/>
      <c r="DZ20" s="435"/>
      <c r="EA20" s="435"/>
      <c r="EB20" s="435"/>
      <c r="EC20" s="435"/>
      <c r="ED20" s="435"/>
      <c r="EE20" s="435"/>
      <c r="EF20" s="435"/>
      <c r="EG20" s="435"/>
      <c r="EH20" s="435"/>
      <c r="EI20" s="435"/>
      <c r="EJ20" s="435"/>
      <c r="EK20" s="435"/>
      <c r="EL20" s="435"/>
      <c r="EM20" s="435"/>
      <c r="EN20" s="435"/>
      <c r="EO20" s="435"/>
      <c r="EP20" s="435"/>
      <c r="EQ20" s="435"/>
      <c r="ER20" s="435"/>
      <c r="ES20" s="435"/>
      <c r="ET20" s="435"/>
      <c r="EU20" s="435"/>
      <c r="EV20" s="435"/>
      <c r="EW20" s="435"/>
      <c r="EX20" s="435"/>
      <c r="EY20" s="435"/>
      <c r="EZ20" s="435"/>
      <c r="FA20" s="435"/>
      <c r="FB20" s="435"/>
      <c r="FC20" s="435"/>
      <c r="FD20" s="435"/>
      <c r="FE20" s="435"/>
      <c r="FF20" s="435"/>
      <c r="FG20" s="435"/>
      <c r="FH20" s="435"/>
      <c r="FI20" s="435"/>
      <c r="FJ20" s="435"/>
      <c r="FK20" s="435"/>
      <c r="FL20" s="435"/>
      <c r="FM20" s="435"/>
      <c r="FN20" s="435"/>
      <c r="FO20" s="435"/>
      <c r="FP20" s="435"/>
      <c r="FQ20" s="435"/>
      <c r="FR20" s="435"/>
      <c r="FS20" s="435"/>
      <c r="FT20" s="435"/>
      <c r="FU20" s="435"/>
      <c r="FV20" s="435"/>
      <c r="FW20" s="435"/>
      <c r="FX20" s="435"/>
      <c r="FY20" s="435"/>
      <c r="FZ20" s="435"/>
      <c r="GA20" s="435"/>
      <c r="GB20" s="435"/>
      <c r="GC20" s="435"/>
      <c r="GD20" s="435"/>
      <c r="GE20" s="435"/>
      <c r="GF20" s="435"/>
      <c r="GG20" s="435"/>
      <c r="GH20" s="435"/>
      <c r="GI20" s="435"/>
      <c r="GJ20" s="435"/>
      <c r="GK20" s="435"/>
      <c r="GL20" s="435"/>
      <c r="GM20" s="435"/>
      <c r="GN20" s="435"/>
      <c r="GO20" s="435"/>
      <c r="GP20" s="435"/>
      <c r="GQ20" s="435"/>
      <c r="GR20" s="435"/>
      <c r="GS20" s="435"/>
      <c r="GT20" s="435"/>
      <c r="GU20" s="435"/>
      <c r="GV20" s="435"/>
      <c r="GW20" s="435"/>
      <c r="GX20" s="435"/>
      <c r="GY20" s="435"/>
      <c r="GZ20" s="435"/>
      <c r="HA20" s="435"/>
      <c r="HB20" s="435"/>
      <c r="HC20" s="435"/>
      <c r="HD20" s="435"/>
      <c r="HE20" s="435"/>
      <c r="HF20" s="435"/>
      <c r="HG20" s="435"/>
      <c r="HH20" s="435"/>
      <c r="HI20" s="435"/>
      <c r="HJ20" s="435"/>
      <c r="HK20" s="435"/>
      <c r="HL20" s="435"/>
      <c r="HM20" s="435"/>
      <c r="HN20" s="435"/>
      <c r="HO20" s="435"/>
      <c r="HP20" s="435"/>
      <c r="HQ20" s="435"/>
      <c r="HR20" s="435"/>
      <c r="HS20" s="435"/>
      <c r="HT20" s="435"/>
      <c r="HU20" s="435"/>
      <c r="HV20" s="435"/>
      <c r="HW20" s="435"/>
      <c r="HX20" s="435"/>
      <c r="HY20" s="435"/>
      <c r="HZ20" s="435"/>
      <c r="IA20" s="435"/>
      <c r="IB20" s="435"/>
      <c r="IC20" s="435"/>
      <c r="ID20" s="435"/>
      <c r="IE20" s="435"/>
      <c r="IF20" s="435"/>
      <c r="IG20" s="435"/>
      <c r="IH20" s="435"/>
      <c r="II20" s="435"/>
      <c r="IJ20" s="435"/>
      <c r="IK20" s="435"/>
      <c r="IL20" s="435"/>
      <c r="IM20" s="435"/>
      <c r="IN20" s="435"/>
      <c r="IO20" s="435"/>
      <c r="IP20" s="435"/>
      <c r="IQ20" s="435"/>
      <c r="IR20" s="435"/>
      <c r="IS20" s="435"/>
      <c r="IT20" s="435"/>
      <c r="IU20" s="435"/>
      <c r="IV20" s="435"/>
    </row>
    <row r="21" spans="1:256" ht="61.5" customHeight="1">
      <c r="A21" s="418"/>
      <c r="B21" s="418"/>
      <c r="C21" s="419"/>
      <c r="D21" s="418"/>
      <c r="E21" s="457"/>
      <c r="F21" s="441"/>
      <c r="G21" s="472"/>
      <c r="H21" s="423"/>
      <c r="I21" s="423"/>
      <c r="J21" s="423"/>
      <c r="K21" s="423"/>
      <c r="L21" s="423"/>
      <c r="M21" s="423"/>
      <c r="N21" s="423"/>
      <c r="O21" s="423"/>
      <c r="P21" s="423"/>
      <c r="Q21" s="423"/>
      <c r="R21" s="423"/>
      <c r="S21" s="423"/>
      <c r="T21" s="423"/>
      <c r="U21" s="423"/>
      <c r="V21" s="423"/>
      <c r="W21" s="423"/>
      <c r="X21" s="423"/>
      <c r="Y21" s="423"/>
      <c r="Z21" s="423"/>
      <c r="AA21" s="423"/>
      <c r="AB21" s="423"/>
      <c r="AC21" s="423"/>
      <c r="AD21" s="423"/>
      <c r="AE21" s="423"/>
      <c r="AF21" s="423"/>
      <c r="AG21" s="423"/>
      <c r="AH21" s="423"/>
      <c r="AI21" s="423"/>
      <c r="AJ21" s="423"/>
      <c r="AK21" s="423"/>
      <c r="AL21" s="423"/>
      <c r="AM21" s="423"/>
      <c r="AN21" s="423"/>
      <c r="AO21" s="423"/>
      <c r="AP21" s="423"/>
      <c r="AQ21" s="423"/>
      <c r="AR21" s="423"/>
      <c r="AS21" s="423"/>
      <c r="AT21" s="423"/>
      <c r="AU21" s="423"/>
      <c r="AV21" s="423"/>
      <c r="AW21" s="423"/>
      <c r="AX21" s="423"/>
      <c r="AY21" s="423"/>
      <c r="AZ21" s="423"/>
      <c r="BA21" s="423"/>
      <c r="BB21" s="423"/>
      <c r="BC21" s="423"/>
      <c r="BD21" s="423"/>
      <c r="BE21" s="423"/>
      <c r="BF21" s="423"/>
      <c r="BG21" s="423"/>
      <c r="BH21" s="423"/>
      <c r="BI21" s="423"/>
      <c r="BJ21" s="423"/>
      <c r="BK21" s="423"/>
      <c r="BL21" s="423"/>
      <c r="BM21" s="423"/>
      <c r="BN21" s="423"/>
      <c r="BO21" s="423"/>
      <c r="BP21" s="423"/>
      <c r="BQ21" s="423"/>
      <c r="BR21" s="423"/>
      <c r="BS21" s="423"/>
      <c r="BT21" s="423"/>
      <c r="BU21" s="423"/>
      <c r="BV21" s="423"/>
      <c r="BW21" s="423"/>
      <c r="BX21" s="423"/>
      <c r="BY21" s="423"/>
      <c r="BZ21" s="423"/>
      <c r="CA21" s="423"/>
      <c r="CB21" s="423"/>
      <c r="CC21" s="423"/>
      <c r="CD21" s="423"/>
      <c r="CE21" s="423"/>
      <c r="CF21" s="423"/>
      <c r="CG21" s="423"/>
      <c r="CH21" s="423"/>
      <c r="CI21" s="423"/>
      <c r="CJ21" s="423"/>
      <c r="CK21" s="423"/>
      <c r="CL21" s="423"/>
      <c r="CM21" s="423"/>
      <c r="CN21" s="423"/>
      <c r="CO21" s="423"/>
      <c r="CP21" s="423"/>
      <c r="CQ21" s="423"/>
      <c r="CR21" s="423"/>
      <c r="CS21" s="423"/>
      <c r="CT21" s="423"/>
      <c r="CU21" s="423"/>
      <c r="CV21" s="423"/>
      <c r="CW21" s="423"/>
      <c r="CX21" s="423"/>
      <c r="CY21" s="423"/>
      <c r="CZ21" s="423"/>
      <c r="DA21" s="423"/>
      <c r="DB21" s="423"/>
      <c r="DC21" s="423"/>
      <c r="DD21" s="423"/>
      <c r="DE21" s="423"/>
      <c r="DF21" s="423"/>
      <c r="DG21" s="423"/>
      <c r="DH21" s="423"/>
      <c r="DI21" s="423"/>
      <c r="DJ21" s="423"/>
      <c r="DK21" s="423"/>
      <c r="DL21" s="423"/>
      <c r="DM21" s="423"/>
      <c r="DN21" s="423"/>
      <c r="DO21" s="423"/>
      <c r="DP21" s="423"/>
      <c r="DQ21" s="423"/>
      <c r="DR21" s="423"/>
      <c r="DS21" s="423"/>
      <c r="DT21" s="423"/>
      <c r="DU21" s="423"/>
      <c r="DV21" s="423"/>
      <c r="DW21" s="423"/>
      <c r="DX21" s="423"/>
      <c r="DY21" s="423"/>
      <c r="DZ21" s="423"/>
      <c r="EA21" s="423"/>
      <c r="EB21" s="423"/>
      <c r="EC21" s="423"/>
      <c r="ED21" s="423"/>
      <c r="EE21" s="423"/>
      <c r="EF21" s="423"/>
      <c r="EG21" s="423"/>
      <c r="EH21" s="423"/>
      <c r="EI21" s="423"/>
      <c r="EJ21" s="423"/>
      <c r="EK21" s="423"/>
      <c r="EL21" s="423"/>
      <c r="EM21" s="423"/>
      <c r="EN21" s="423"/>
      <c r="EO21" s="423"/>
      <c r="EP21" s="423"/>
      <c r="EQ21" s="423"/>
      <c r="ER21" s="423"/>
      <c r="ES21" s="423"/>
      <c r="ET21" s="423"/>
      <c r="EU21" s="423"/>
      <c r="EV21" s="423"/>
      <c r="EW21" s="423"/>
      <c r="EX21" s="423"/>
      <c r="EY21" s="423"/>
      <c r="EZ21" s="423"/>
      <c r="FA21" s="423"/>
      <c r="FB21" s="423"/>
      <c r="FC21" s="423"/>
      <c r="FD21" s="423"/>
      <c r="FE21" s="423"/>
      <c r="FF21" s="423"/>
      <c r="FG21" s="423"/>
      <c r="FH21" s="423"/>
      <c r="FI21" s="423"/>
      <c r="FJ21" s="423"/>
      <c r="FK21" s="423"/>
      <c r="FL21" s="423"/>
      <c r="FM21" s="423"/>
      <c r="FN21" s="423"/>
      <c r="FO21" s="423"/>
      <c r="FP21" s="423"/>
      <c r="FQ21" s="423"/>
      <c r="FR21" s="423"/>
      <c r="FS21" s="423"/>
      <c r="FT21" s="423"/>
      <c r="FU21" s="423"/>
      <c r="FV21" s="423"/>
      <c r="FW21" s="423"/>
      <c r="FX21" s="423"/>
      <c r="FY21" s="423"/>
      <c r="FZ21" s="423"/>
      <c r="GA21" s="423"/>
      <c r="GB21" s="423"/>
      <c r="GC21" s="423"/>
      <c r="GD21" s="423"/>
      <c r="GE21" s="423"/>
      <c r="GF21" s="423"/>
      <c r="GG21" s="423"/>
      <c r="GH21" s="423"/>
      <c r="GI21" s="423"/>
      <c r="GJ21" s="423"/>
      <c r="GK21" s="423"/>
      <c r="GL21" s="423"/>
      <c r="GM21" s="423"/>
      <c r="GN21" s="423"/>
      <c r="GO21" s="423"/>
      <c r="GP21" s="423"/>
      <c r="GQ21" s="423"/>
      <c r="GR21" s="423"/>
      <c r="GS21" s="423"/>
      <c r="GT21" s="423"/>
      <c r="GU21" s="423"/>
      <c r="GV21" s="423"/>
      <c r="GW21" s="423"/>
      <c r="GX21" s="423"/>
      <c r="GY21" s="423"/>
      <c r="GZ21" s="423"/>
      <c r="HA21" s="423"/>
      <c r="HB21" s="423"/>
      <c r="HC21" s="423"/>
      <c r="HD21" s="423"/>
      <c r="HE21" s="423"/>
      <c r="HF21" s="423"/>
      <c r="HG21" s="423"/>
      <c r="HH21" s="423"/>
      <c r="HI21" s="423"/>
      <c r="HJ21" s="423"/>
      <c r="HK21" s="423"/>
      <c r="HL21" s="423"/>
      <c r="HM21" s="423"/>
      <c r="HN21" s="423"/>
      <c r="HO21" s="423"/>
      <c r="HP21" s="423"/>
      <c r="HQ21" s="423"/>
      <c r="HR21" s="423"/>
      <c r="HS21" s="423"/>
      <c r="HT21" s="423"/>
      <c r="HU21" s="423"/>
      <c r="HV21" s="423"/>
      <c r="HW21" s="423"/>
      <c r="HX21" s="423"/>
      <c r="HY21" s="423"/>
      <c r="HZ21" s="423"/>
      <c r="IA21" s="423"/>
      <c r="IB21" s="423"/>
      <c r="IC21" s="423"/>
      <c r="ID21" s="423"/>
      <c r="IE21" s="423"/>
      <c r="IF21" s="423"/>
      <c r="IG21" s="423"/>
      <c r="IH21" s="423"/>
      <c r="II21" s="423"/>
      <c r="IJ21" s="423"/>
      <c r="IK21" s="423"/>
      <c r="IL21" s="423"/>
      <c r="IM21" s="423"/>
      <c r="IN21" s="423"/>
      <c r="IO21" s="423"/>
      <c r="IP21" s="423"/>
      <c r="IQ21" s="423"/>
      <c r="IR21" s="423"/>
      <c r="IS21" s="423"/>
      <c r="IT21" s="423"/>
      <c r="IU21" s="423"/>
      <c r="IV21" s="423"/>
    </row>
    <row r="22" spans="1:256">
      <c r="A22" s="428"/>
      <c r="B22" s="428"/>
      <c r="C22" s="429" t="s">
        <v>586</v>
      </c>
      <c r="D22" s="428"/>
      <c r="E22" s="458"/>
      <c r="F22" s="442"/>
      <c r="G22" s="468"/>
    </row>
    <row r="23" spans="1:256" ht="38.25">
      <c r="A23" s="431" t="s">
        <v>571</v>
      </c>
      <c r="B23" s="431" t="s">
        <v>587</v>
      </c>
      <c r="C23" s="432" t="s">
        <v>588</v>
      </c>
      <c r="D23" s="433" t="s">
        <v>589</v>
      </c>
      <c r="E23" s="459">
        <v>46</v>
      </c>
      <c r="F23" s="434">
        <v>0</v>
      </c>
      <c r="G23" s="469">
        <f>ROUND(E23*F23,2)</f>
        <v>0</v>
      </c>
      <c r="H23" s="435"/>
      <c r="I23" s="435"/>
      <c r="J23" s="435"/>
      <c r="K23" s="435"/>
      <c r="L23" s="435"/>
      <c r="M23" s="435"/>
      <c r="N23" s="435"/>
      <c r="O23" s="435"/>
      <c r="P23" s="435"/>
      <c r="Q23" s="435"/>
      <c r="R23" s="435"/>
      <c r="S23" s="435"/>
      <c r="T23" s="435"/>
      <c r="U23" s="435"/>
      <c r="V23" s="435"/>
      <c r="W23" s="435"/>
      <c r="X23" s="435"/>
      <c r="Y23" s="435"/>
      <c r="Z23" s="435"/>
      <c r="AA23" s="435"/>
      <c r="AB23" s="435"/>
      <c r="AC23" s="435"/>
      <c r="AD23" s="435"/>
      <c r="AE23" s="435"/>
      <c r="AF23" s="435"/>
      <c r="AG23" s="435"/>
      <c r="AH23" s="435"/>
      <c r="AI23" s="435"/>
      <c r="AJ23" s="435"/>
      <c r="AK23" s="435"/>
      <c r="AL23" s="435"/>
      <c r="AM23" s="435"/>
      <c r="AN23" s="435"/>
      <c r="AO23" s="435"/>
      <c r="AP23" s="435"/>
      <c r="AQ23" s="435"/>
      <c r="AR23" s="435"/>
      <c r="AS23" s="435"/>
      <c r="AT23" s="435"/>
      <c r="AU23" s="435"/>
      <c r="AV23" s="435"/>
      <c r="AW23" s="435"/>
      <c r="AX23" s="435"/>
      <c r="AY23" s="435"/>
      <c r="AZ23" s="435"/>
      <c r="BA23" s="435"/>
      <c r="BB23" s="435"/>
      <c r="BC23" s="435"/>
      <c r="BD23" s="435"/>
      <c r="BE23" s="435"/>
      <c r="BF23" s="435"/>
      <c r="BG23" s="435"/>
      <c r="BH23" s="435"/>
      <c r="BI23" s="435"/>
      <c r="BJ23" s="435"/>
      <c r="BK23" s="435"/>
      <c r="BL23" s="435"/>
      <c r="BM23" s="435"/>
      <c r="BN23" s="435"/>
      <c r="BO23" s="435"/>
      <c r="BP23" s="435"/>
      <c r="BQ23" s="435"/>
      <c r="BR23" s="435"/>
      <c r="BS23" s="435"/>
      <c r="BT23" s="435"/>
      <c r="BU23" s="435"/>
      <c r="BV23" s="435"/>
      <c r="BW23" s="435"/>
      <c r="BX23" s="435"/>
      <c r="BY23" s="435"/>
      <c r="BZ23" s="435"/>
      <c r="CA23" s="435"/>
      <c r="CB23" s="435"/>
      <c r="CC23" s="435"/>
      <c r="CD23" s="435"/>
      <c r="CE23" s="435"/>
      <c r="CF23" s="435"/>
      <c r="CG23" s="435"/>
      <c r="CH23" s="435"/>
      <c r="CI23" s="435"/>
      <c r="CJ23" s="435"/>
      <c r="CK23" s="435"/>
      <c r="CL23" s="435"/>
      <c r="CM23" s="435"/>
      <c r="CN23" s="435"/>
      <c r="CO23" s="435"/>
      <c r="CP23" s="435"/>
      <c r="CQ23" s="435"/>
      <c r="CR23" s="435"/>
      <c r="CS23" s="435"/>
      <c r="CT23" s="435"/>
      <c r="CU23" s="435"/>
      <c r="CV23" s="435"/>
      <c r="CW23" s="435"/>
      <c r="CX23" s="435"/>
      <c r="CY23" s="435"/>
      <c r="CZ23" s="435"/>
      <c r="DA23" s="435"/>
      <c r="DB23" s="435"/>
      <c r="DC23" s="435"/>
      <c r="DD23" s="435"/>
      <c r="DE23" s="435"/>
      <c r="DF23" s="435"/>
      <c r="DG23" s="435"/>
      <c r="DH23" s="435"/>
      <c r="DI23" s="435"/>
      <c r="DJ23" s="435"/>
      <c r="DK23" s="435"/>
      <c r="DL23" s="435"/>
      <c r="DM23" s="435"/>
      <c r="DN23" s="435"/>
      <c r="DO23" s="435"/>
      <c r="DP23" s="435"/>
      <c r="DQ23" s="435"/>
      <c r="DR23" s="435"/>
      <c r="DS23" s="435"/>
      <c r="DT23" s="435"/>
      <c r="DU23" s="435"/>
      <c r="DV23" s="435"/>
      <c r="DW23" s="435"/>
      <c r="DX23" s="435"/>
      <c r="DY23" s="435"/>
      <c r="DZ23" s="435"/>
      <c r="EA23" s="435"/>
      <c r="EB23" s="435"/>
      <c r="EC23" s="435"/>
      <c r="ED23" s="435"/>
      <c r="EE23" s="435"/>
      <c r="EF23" s="435"/>
      <c r="EG23" s="435"/>
      <c r="EH23" s="435"/>
      <c r="EI23" s="435"/>
      <c r="EJ23" s="435"/>
      <c r="EK23" s="435"/>
      <c r="EL23" s="435"/>
      <c r="EM23" s="435"/>
      <c r="EN23" s="435"/>
      <c r="EO23" s="435"/>
      <c r="EP23" s="435"/>
      <c r="EQ23" s="435"/>
      <c r="ER23" s="435"/>
      <c r="ES23" s="435"/>
      <c r="ET23" s="435"/>
      <c r="EU23" s="435"/>
      <c r="EV23" s="435"/>
      <c r="EW23" s="435"/>
      <c r="EX23" s="435"/>
      <c r="EY23" s="435"/>
      <c r="EZ23" s="435"/>
      <c r="FA23" s="435"/>
      <c r="FB23" s="435"/>
      <c r="FC23" s="435"/>
      <c r="FD23" s="435"/>
      <c r="FE23" s="435"/>
      <c r="FF23" s="435"/>
      <c r="FG23" s="435"/>
      <c r="FH23" s="435"/>
      <c r="FI23" s="435"/>
      <c r="FJ23" s="435"/>
      <c r="FK23" s="435"/>
      <c r="FL23" s="435"/>
      <c r="FM23" s="435"/>
      <c r="FN23" s="435"/>
      <c r="FO23" s="435"/>
      <c r="FP23" s="435"/>
      <c r="FQ23" s="435"/>
      <c r="FR23" s="435"/>
      <c r="FS23" s="435"/>
      <c r="FT23" s="435"/>
      <c r="FU23" s="435"/>
      <c r="FV23" s="435"/>
      <c r="FW23" s="435"/>
      <c r="FX23" s="435"/>
      <c r="FY23" s="435"/>
      <c r="FZ23" s="435"/>
      <c r="GA23" s="435"/>
      <c r="GB23" s="435"/>
      <c r="GC23" s="435"/>
      <c r="GD23" s="435"/>
      <c r="GE23" s="435"/>
      <c r="GF23" s="435"/>
      <c r="GG23" s="435"/>
      <c r="GH23" s="435"/>
      <c r="GI23" s="435"/>
      <c r="GJ23" s="435"/>
      <c r="GK23" s="435"/>
      <c r="GL23" s="435"/>
      <c r="GM23" s="435"/>
      <c r="GN23" s="435"/>
      <c r="GO23" s="435"/>
      <c r="GP23" s="435"/>
      <c r="GQ23" s="435"/>
      <c r="GR23" s="435"/>
      <c r="GS23" s="435"/>
      <c r="GT23" s="435"/>
      <c r="GU23" s="435"/>
      <c r="GV23" s="435"/>
      <c r="GW23" s="435"/>
      <c r="GX23" s="435"/>
      <c r="GY23" s="435"/>
      <c r="GZ23" s="435"/>
      <c r="HA23" s="435"/>
      <c r="HB23" s="435"/>
      <c r="HC23" s="435"/>
      <c r="HD23" s="435"/>
      <c r="HE23" s="435"/>
      <c r="HF23" s="435"/>
      <c r="HG23" s="435"/>
      <c r="HH23" s="435"/>
      <c r="HI23" s="435"/>
      <c r="HJ23" s="435"/>
      <c r="HK23" s="435"/>
      <c r="HL23" s="435"/>
      <c r="HM23" s="435"/>
      <c r="HN23" s="435"/>
      <c r="HO23" s="435"/>
      <c r="HP23" s="435"/>
      <c r="HQ23" s="435"/>
      <c r="HR23" s="435"/>
      <c r="HS23" s="435"/>
      <c r="HT23" s="435"/>
      <c r="HU23" s="435"/>
      <c r="HV23" s="435"/>
      <c r="HW23" s="435"/>
      <c r="HX23" s="435"/>
      <c r="HY23" s="435"/>
      <c r="HZ23" s="435"/>
      <c r="IA23" s="435"/>
      <c r="IB23" s="435"/>
      <c r="IC23" s="435"/>
      <c r="ID23" s="435"/>
      <c r="IE23" s="435"/>
      <c r="IF23" s="435"/>
      <c r="IG23" s="435"/>
      <c r="IH23" s="435"/>
      <c r="II23" s="435"/>
      <c r="IJ23" s="435"/>
      <c r="IK23" s="435"/>
      <c r="IL23" s="435"/>
      <c r="IM23" s="435"/>
      <c r="IN23" s="435"/>
      <c r="IO23" s="435"/>
      <c r="IP23" s="435"/>
      <c r="IQ23" s="435"/>
      <c r="IR23" s="435"/>
      <c r="IS23" s="435"/>
      <c r="IT23" s="435"/>
      <c r="IU23" s="435"/>
      <c r="IV23" s="435"/>
    </row>
    <row r="24" spans="1:256" ht="25.5">
      <c r="A24" s="436"/>
      <c r="B24" s="436"/>
      <c r="C24" s="437" t="s">
        <v>590</v>
      </c>
      <c r="D24" s="436"/>
      <c r="E24" s="461"/>
      <c r="F24" s="440"/>
      <c r="G24" s="471"/>
      <c r="H24" s="435"/>
      <c r="I24" s="435"/>
      <c r="J24" s="435"/>
      <c r="K24" s="435"/>
      <c r="L24" s="435"/>
      <c r="M24" s="435"/>
      <c r="N24" s="435"/>
      <c r="O24" s="435"/>
      <c r="P24" s="435"/>
      <c r="Q24" s="435"/>
      <c r="R24" s="435"/>
      <c r="S24" s="435"/>
      <c r="T24" s="435"/>
      <c r="U24" s="435"/>
      <c r="V24" s="435"/>
      <c r="W24" s="435"/>
      <c r="X24" s="435"/>
      <c r="Y24" s="435"/>
      <c r="Z24" s="435"/>
      <c r="AA24" s="435"/>
      <c r="AB24" s="435"/>
      <c r="AC24" s="435"/>
      <c r="AD24" s="435"/>
      <c r="AE24" s="435"/>
      <c r="AF24" s="435"/>
      <c r="AG24" s="435"/>
      <c r="AH24" s="435"/>
      <c r="AI24" s="435"/>
      <c r="AJ24" s="435"/>
      <c r="AK24" s="435"/>
      <c r="AL24" s="435"/>
      <c r="AM24" s="435"/>
      <c r="AN24" s="435"/>
      <c r="AO24" s="435"/>
      <c r="AP24" s="435"/>
      <c r="AQ24" s="435"/>
      <c r="AR24" s="435"/>
      <c r="AS24" s="435"/>
      <c r="AT24" s="435"/>
      <c r="AU24" s="435"/>
      <c r="AV24" s="435"/>
      <c r="AW24" s="435"/>
      <c r="AX24" s="435"/>
      <c r="AY24" s="435"/>
      <c r="AZ24" s="435"/>
      <c r="BA24" s="435"/>
      <c r="BB24" s="435"/>
      <c r="BC24" s="435"/>
      <c r="BD24" s="435"/>
      <c r="BE24" s="435"/>
      <c r="BF24" s="435"/>
      <c r="BG24" s="435"/>
      <c r="BH24" s="435"/>
      <c r="BI24" s="435"/>
      <c r="BJ24" s="435"/>
      <c r="BK24" s="435"/>
      <c r="BL24" s="435"/>
      <c r="BM24" s="435"/>
      <c r="BN24" s="435"/>
      <c r="BO24" s="435"/>
      <c r="BP24" s="435"/>
      <c r="BQ24" s="435"/>
      <c r="BR24" s="435"/>
      <c r="BS24" s="435"/>
      <c r="BT24" s="435"/>
      <c r="BU24" s="435"/>
      <c r="BV24" s="435"/>
      <c r="BW24" s="435"/>
      <c r="BX24" s="435"/>
      <c r="BY24" s="435"/>
      <c r="BZ24" s="435"/>
      <c r="CA24" s="435"/>
      <c r="CB24" s="435"/>
      <c r="CC24" s="435"/>
      <c r="CD24" s="435"/>
      <c r="CE24" s="435"/>
      <c r="CF24" s="435"/>
      <c r="CG24" s="435"/>
      <c r="CH24" s="435"/>
      <c r="CI24" s="435"/>
      <c r="CJ24" s="435"/>
      <c r="CK24" s="435"/>
      <c r="CL24" s="435"/>
      <c r="CM24" s="435"/>
      <c r="CN24" s="435"/>
      <c r="CO24" s="435"/>
      <c r="CP24" s="435"/>
      <c r="CQ24" s="435"/>
      <c r="CR24" s="435"/>
      <c r="CS24" s="435"/>
      <c r="CT24" s="435"/>
      <c r="CU24" s="435"/>
      <c r="CV24" s="435"/>
      <c r="CW24" s="435"/>
      <c r="CX24" s="435"/>
      <c r="CY24" s="435"/>
      <c r="CZ24" s="435"/>
      <c r="DA24" s="435"/>
      <c r="DB24" s="435"/>
      <c r="DC24" s="435"/>
      <c r="DD24" s="435"/>
      <c r="DE24" s="435"/>
      <c r="DF24" s="435"/>
      <c r="DG24" s="435"/>
      <c r="DH24" s="435"/>
      <c r="DI24" s="435"/>
      <c r="DJ24" s="435"/>
      <c r="DK24" s="435"/>
      <c r="DL24" s="435"/>
      <c r="DM24" s="435"/>
      <c r="DN24" s="435"/>
      <c r="DO24" s="435"/>
      <c r="DP24" s="435"/>
      <c r="DQ24" s="435"/>
      <c r="DR24" s="435"/>
      <c r="DS24" s="435"/>
      <c r="DT24" s="435"/>
      <c r="DU24" s="435"/>
      <c r="DV24" s="435"/>
      <c r="DW24" s="435"/>
      <c r="DX24" s="435"/>
      <c r="DY24" s="435"/>
      <c r="DZ24" s="435"/>
      <c r="EA24" s="435"/>
      <c r="EB24" s="435"/>
      <c r="EC24" s="435"/>
      <c r="ED24" s="435"/>
      <c r="EE24" s="435"/>
      <c r="EF24" s="435"/>
      <c r="EG24" s="435"/>
      <c r="EH24" s="435"/>
      <c r="EI24" s="435"/>
      <c r="EJ24" s="435"/>
      <c r="EK24" s="435"/>
      <c r="EL24" s="435"/>
      <c r="EM24" s="435"/>
      <c r="EN24" s="435"/>
      <c r="EO24" s="435"/>
      <c r="EP24" s="435"/>
      <c r="EQ24" s="435"/>
      <c r="ER24" s="435"/>
      <c r="ES24" s="435"/>
      <c r="ET24" s="435"/>
      <c r="EU24" s="435"/>
      <c r="EV24" s="435"/>
      <c r="EW24" s="435"/>
      <c r="EX24" s="435"/>
      <c r="EY24" s="435"/>
      <c r="EZ24" s="435"/>
      <c r="FA24" s="435"/>
      <c r="FB24" s="435"/>
      <c r="FC24" s="435"/>
      <c r="FD24" s="435"/>
      <c r="FE24" s="435"/>
      <c r="FF24" s="435"/>
      <c r="FG24" s="435"/>
      <c r="FH24" s="435"/>
      <c r="FI24" s="435"/>
      <c r="FJ24" s="435"/>
      <c r="FK24" s="435"/>
      <c r="FL24" s="435"/>
      <c r="FM24" s="435"/>
      <c r="FN24" s="435"/>
      <c r="FO24" s="435"/>
      <c r="FP24" s="435"/>
      <c r="FQ24" s="435"/>
      <c r="FR24" s="435"/>
      <c r="FS24" s="435"/>
      <c r="FT24" s="435"/>
      <c r="FU24" s="435"/>
      <c r="FV24" s="435"/>
      <c r="FW24" s="435"/>
      <c r="FX24" s="435"/>
      <c r="FY24" s="435"/>
      <c r="FZ24" s="435"/>
      <c r="GA24" s="435"/>
      <c r="GB24" s="435"/>
      <c r="GC24" s="435"/>
      <c r="GD24" s="435"/>
      <c r="GE24" s="435"/>
      <c r="GF24" s="435"/>
      <c r="GG24" s="435"/>
      <c r="GH24" s="435"/>
      <c r="GI24" s="435"/>
      <c r="GJ24" s="435"/>
      <c r="GK24" s="435"/>
      <c r="GL24" s="435"/>
      <c r="GM24" s="435"/>
      <c r="GN24" s="435"/>
      <c r="GO24" s="435"/>
      <c r="GP24" s="435"/>
      <c r="GQ24" s="435"/>
      <c r="GR24" s="435"/>
      <c r="GS24" s="435"/>
      <c r="GT24" s="435"/>
      <c r="GU24" s="435"/>
      <c r="GV24" s="435"/>
      <c r="GW24" s="435"/>
      <c r="GX24" s="435"/>
      <c r="GY24" s="435"/>
      <c r="GZ24" s="435"/>
      <c r="HA24" s="435"/>
      <c r="HB24" s="435"/>
      <c r="HC24" s="435"/>
      <c r="HD24" s="435"/>
      <c r="HE24" s="435"/>
      <c r="HF24" s="435"/>
      <c r="HG24" s="435"/>
      <c r="HH24" s="435"/>
      <c r="HI24" s="435"/>
      <c r="HJ24" s="435"/>
      <c r="HK24" s="435"/>
      <c r="HL24" s="435"/>
      <c r="HM24" s="435"/>
      <c r="HN24" s="435"/>
      <c r="HO24" s="435"/>
      <c r="HP24" s="435"/>
      <c r="HQ24" s="435"/>
      <c r="HR24" s="435"/>
      <c r="HS24" s="435"/>
      <c r="HT24" s="435"/>
      <c r="HU24" s="435"/>
      <c r="HV24" s="435"/>
      <c r="HW24" s="435"/>
      <c r="HX24" s="435"/>
      <c r="HY24" s="435"/>
      <c r="HZ24" s="435"/>
      <c r="IA24" s="435"/>
      <c r="IB24" s="435"/>
      <c r="IC24" s="435"/>
      <c r="ID24" s="435"/>
      <c r="IE24" s="435"/>
      <c r="IF24" s="435"/>
      <c r="IG24" s="435"/>
      <c r="IH24" s="435"/>
      <c r="II24" s="435"/>
      <c r="IJ24" s="435"/>
      <c r="IK24" s="435"/>
      <c r="IL24" s="435"/>
      <c r="IM24" s="435"/>
      <c r="IN24" s="435"/>
      <c r="IO24" s="435"/>
      <c r="IP24" s="435"/>
      <c r="IQ24" s="435"/>
      <c r="IR24" s="435"/>
      <c r="IS24" s="435"/>
      <c r="IT24" s="435"/>
      <c r="IU24" s="435"/>
      <c r="IV24" s="435"/>
    </row>
    <row r="25" spans="1:256">
      <c r="A25" s="431"/>
      <c r="B25" s="431"/>
      <c r="C25" s="443"/>
      <c r="D25" s="431"/>
      <c r="E25" s="462"/>
      <c r="F25" s="444"/>
      <c r="G25" s="473"/>
      <c r="H25" s="435"/>
      <c r="I25" s="435"/>
      <c r="J25" s="435"/>
      <c r="K25" s="435"/>
      <c r="L25" s="435"/>
      <c r="M25" s="435"/>
      <c r="N25" s="435"/>
      <c r="O25" s="435"/>
      <c r="P25" s="435"/>
      <c r="Q25" s="435"/>
      <c r="R25" s="435"/>
      <c r="S25" s="435"/>
      <c r="T25" s="435"/>
      <c r="U25" s="435"/>
      <c r="V25" s="435"/>
      <c r="W25" s="435"/>
      <c r="X25" s="435"/>
      <c r="Y25" s="435"/>
      <c r="Z25" s="435"/>
      <c r="AA25" s="435"/>
      <c r="AB25" s="435"/>
      <c r="AC25" s="435"/>
      <c r="AD25" s="435"/>
      <c r="AE25" s="435"/>
      <c r="AF25" s="435"/>
      <c r="AG25" s="435"/>
      <c r="AH25" s="435"/>
      <c r="AI25" s="435"/>
      <c r="AJ25" s="435"/>
      <c r="AK25" s="435"/>
      <c r="AL25" s="435"/>
      <c r="AM25" s="435"/>
      <c r="AN25" s="435"/>
      <c r="AO25" s="435"/>
      <c r="AP25" s="435"/>
      <c r="AQ25" s="435"/>
      <c r="AR25" s="435"/>
      <c r="AS25" s="435"/>
      <c r="AT25" s="435"/>
      <c r="AU25" s="435"/>
      <c r="AV25" s="435"/>
      <c r="AW25" s="435"/>
      <c r="AX25" s="435"/>
      <c r="AY25" s="435"/>
      <c r="AZ25" s="435"/>
      <c r="BA25" s="435"/>
      <c r="BB25" s="435"/>
      <c r="BC25" s="435"/>
      <c r="BD25" s="435"/>
      <c r="BE25" s="435"/>
      <c r="BF25" s="435"/>
      <c r="BG25" s="435"/>
      <c r="BH25" s="435"/>
      <c r="BI25" s="435"/>
      <c r="BJ25" s="435"/>
      <c r="BK25" s="435"/>
      <c r="BL25" s="435"/>
      <c r="BM25" s="435"/>
      <c r="BN25" s="435"/>
      <c r="BO25" s="435"/>
      <c r="BP25" s="435"/>
      <c r="BQ25" s="435"/>
      <c r="BR25" s="435"/>
      <c r="BS25" s="435"/>
      <c r="BT25" s="435"/>
      <c r="BU25" s="435"/>
      <c r="BV25" s="435"/>
      <c r="BW25" s="435"/>
      <c r="BX25" s="435"/>
      <c r="BY25" s="435"/>
      <c r="BZ25" s="435"/>
      <c r="CA25" s="435"/>
      <c r="CB25" s="435"/>
      <c r="CC25" s="435"/>
      <c r="CD25" s="435"/>
      <c r="CE25" s="435"/>
      <c r="CF25" s="435"/>
      <c r="CG25" s="435"/>
      <c r="CH25" s="435"/>
      <c r="CI25" s="435"/>
      <c r="CJ25" s="435"/>
      <c r="CK25" s="435"/>
      <c r="CL25" s="435"/>
      <c r="CM25" s="435"/>
      <c r="CN25" s="435"/>
      <c r="CO25" s="435"/>
      <c r="CP25" s="435"/>
      <c r="CQ25" s="435"/>
      <c r="CR25" s="435"/>
      <c r="CS25" s="435"/>
      <c r="CT25" s="435"/>
      <c r="CU25" s="435"/>
      <c r="CV25" s="435"/>
      <c r="CW25" s="435"/>
      <c r="CX25" s="435"/>
      <c r="CY25" s="435"/>
      <c r="CZ25" s="435"/>
      <c r="DA25" s="435"/>
      <c r="DB25" s="435"/>
      <c r="DC25" s="435"/>
      <c r="DD25" s="435"/>
      <c r="DE25" s="435"/>
      <c r="DF25" s="435"/>
      <c r="DG25" s="435"/>
      <c r="DH25" s="435"/>
      <c r="DI25" s="435"/>
      <c r="DJ25" s="435"/>
      <c r="DK25" s="435"/>
      <c r="DL25" s="435"/>
      <c r="DM25" s="435"/>
      <c r="DN25" s="435"/>
      <c r="DO25" s="435"/>
      <c r="DP25" s="435"/>
      <c r="DQ25" s="435"/>
      <c r="DR25" s="435"/>
      <c r="DS25" s="435"/>
      <c r="DT25" s="435"/>
      <c r="DU25" s="435"/>
      <c r="DV25" s="435"/>
      <c r="DW25" s="435"/>
      <c r="DX25" s="435"/>
      <c r="DY25" s="435"/>
      <c r="DZ25" s="435"/>
      <c r="EA25" s="435"/>
      <c r="EB25" s="435"/>
      <c r="EC25" s="435"/>
      <c r="ED25" s="435"/>
      <c r="EE25" s="435"/>
      <c r="EF25" s="435"/>
      <c r="EG25" s="435"/>
      <c r="EH25" s="435"/>
      <c r="EI25" s="435"/>
      <c r="EJ25" s="435"/>
      <c r="EK25" s="435"/>
      <c r="EL25" s="435"/>
      <c r="EM25" s="435"/>
      <c r="EN25" s="435"/>
      <c r="EO25" s="435"/>
      <c r="EP25" s="435"/>
      <c r="EQ25" s="435"/>
      <c r="ER25" s="435"/>
      <c r="ES25" s="435"/>
      <c r="ET25" s="435"/>
      <c r="EU25" s="435"/>
      <c r="EV25" s="435"/>
      <c r="EW25" s="435"/>
      <c r="EX25" s="435"/>
      <c r="EY25" s="435"/>
      <c r="EZ25" s="435"/>
      <c r="FA25" s="435"/>
      <c r="FB25" s="435"/>
      <c r="FC25" s="435"/>
      <c r="FD25" s="435"/>
      <c r="FE25" s="435"/>
      <c r="FF25" s="435"/>
      <c r="FG25" s="435"/>
      <c r="FH25" s="435"/>
      <c r="FI25" s="435"/>
      <c r="FJ25" s="435"/>
      <c r="FK25" s="435"/>
      <c r="FL25" s="435"/>
      <c r="FM25" s="435"/>
      <c r="FN25" s="435"/>
      <c r="FO25" s="435"/>
      <c r="FP25" s="435"/>
      <c r="FQ25" s="435"/>
      <c r="FR25" s="435"/>
      <c r="FS25" s="435"/>
      <c r="FT25" s="435"/>
      <c r="FU25" s="435"/>
      <c r="FV25" s="435"/>
      <c r="FW25" s="435"/>
      <c r="FX25" s="435"/>
      <c r="FY25" s="435"/>
      <c r="FZ25" s="435"/>
      <c r="GA25" s="435"/>
      <c r="GB25" s="435"/>
      <c r="GC25" s="435"/>
      <c r="GD25" s="435"/>
      <c r="GE25" s="435"/>
      <c r="GF25" s="435"/>
      <c r="GG25" s="435"/>
      <c r="GH25" s="435"/>
      <c r="GI25" s="435"/>
      <c r="GJ25" s="435"/>
      <c r="GK25" s="435"/>
      <c r="GL25" s="435"/>
      <c r="GM25" s="435"/>
      <c r="GN25" s="435"/>
      <c r="GO25" s="435"/>
      <c r="GP25" s="435"/>
      <c r="GQ25" s="435"/>
      <c r="GR25" s="435"/>
      <c r="GS25" s="435"/>
      <c r="GT25" s="435"/>
      <c r="GU25" s="435"/>
      <c r="GV25" s="435"/>
      <c r="GW25" s="435"/>
      <c r="GX25" s="435"/>
      <c r="GY25" s="435"/>
      <c r="GZ25" s="435"/>
      <c r="HA25" s="435"/>
      <c r="HB25" s="435"/>
      <c r="HC25" s="435"/>
      <c r="HD25" s="435"/>
      <c r="HE25" s="435"/>
      <c r="HF25" s="435"/>
      <c r="HG25" s="435"/>
      <c r="HH25" s="435"/>
      <c r="HI25" s="435"/>
      <c r="HJ25" s="435"/>
      <c r="HK25" s="435"/>
      <c r="HL25" s="435"/>
      <c r="HM25" s="435"/>
      <c r="HN25" s="435"/>
      <c r="HO25" s="435"/>
      <c r="HP25" s="435"/>
      <c r="HQ25" s="435"/>
      <c r="HR25" s="435"/>
      <c r="HS25" s="435"/>
      <c r="HT25" s="435"/>
      <c r="HU25" s="435"/>
      <c r="HV25" s="435"/>
      <c r="HW25" s="435"/>
      <c r="HX25" s="435"/>
      <c r="HY25" s="435"/>
      <c r="HZ25" s="435"/>
      <c r="IA25" s="435"/>
      <c r="IB25" s="435"/>
      <c r="IC25" s="435"/>
      <c r="ID25" s="435"/>
      <c r="IE25" s="435"/>
      <c r="IF25" s="435"/>
      <c r="IG25" s="435"/>
      <c r="IH25" s="435"/>
      <c r="II25" s="435"/>
      <c r="IJ25" s="435"/>
      <c r="IK25" s="435"/>
      <c r="IL25" s="435"/>
      <c r="IM25" s="435"/>
      <c r="IN25" s="435"/>
      <c r="IO25" s="435"/>
      <c r="IP25" s="435"/>
      <c r="IQ25" s="435"/>
      <c r="IR25" s="435"/>
      <c r="IS25" s="435"/>
      <c r="IT25" s="435"/>
      <c r="IU25" s="435"/>
      <c r="IV25" s="435"/>
    </row>
    <row r="26" spans="1:256">
      <c r="A26" s="428"/>
      <c r="B26" s="428"/>
      <c r="C26" s="429" t="s">
        <v>591</v>
      </c>
      <c r="D26" s="428"/>
      <c r="E26" s="458"/>
      <c r="F26" s="442"/>
      <c r="G26" s="468"/>
    </row>
    <row r="27" spans="1:256" ht="25.5">
      <c r="A27" s="445" t="s">
        <v>571</v>
      </c>
      <c r="B27" s="445" t="s">
        <v>592</v>
      </c>
      <c r="C27" s="446" t="s">
        <v>593</v>
      </c>
      <c r="D27" s="447" t="s">
        <v>574</v>
      </c>
      <c r="E27" s="463">
        <v>14</v>
      </c>
      <c r="F27" s="434">
        <v>0</v>
      </c>
      <c r="G27" s="474">
        <f>ROUND(E27*F27,2)</f>
        <v>0</v>
      </c>
      <c r="H27" s="435"/>
      <c r="I27" s="435"/>
      <c r="J27" s="435"/>
      <c r="K27" s="435"/>
      <c r="L27" s="435"/>
      <c r="M27" s="435"/>
      <c r="N27" s="435"/>
      <c r="O27" s="435"/>
      <c r="P27" s="435"/>
      <c r="Q27" s="435"/>
      <c r="R27" s="435"/>
      <c r="S27" s="435"/>
      <c r="T27" s="435"/>
      <c r="U27" s="435"/>
      <c r="V27" s="435"/>
      <c r="W27" s="435"/>
      <c r="X27" s="435"/>
      <c r="Y27" s="435"/>
      <c r="Z27" s="435"/>
      <c r="AA27" s="435"/>
      <c r="AB27" s="435"/>
      <c r="AC27" s="435"/>
      <c r="AD27" s="435"/>
      <c r="AE27" s="435"/>
      <c r="AF27" s="435"/>
      <c r="AG27" s="435"/>
      <c r="AH27" s="435"/>
      <c r="AI27" s="435"/>
      <c r="AJ27" s="435"/>
      <c r="AK27" s="435"/>
      <c r="AL27" s="435"/>
      <c r="AM27" s="435"/>
      <c r="AN27" s="435"/>
      <c r="AO27" s="435"/>
      <c r="AP27" s="435"/>
      <c r="AQ27" s="435"/>
      <c r="AR27" s="435"/>
      <c r="AS27" s="435"/>
      <c r="AT27" s="435"/>
      <c r="AU27" s="435"/>
      <c r="AV27" s="435"/>
      <c r="AW27" s="435"/>
      <c r="AX27" s="435"/>
      <c r="AY27" s="435"/>
      <c r="AZ27" s="435"/>
      <c r="BA27" s="435"/>
      <c r="BB27" s="435"/>
      <c r="BC27" s="435"/>
      <c r="BD27" s="435"/>
      <c r="BE27" s="435"/>
      <c r="BF27" s="435"/>
      <c r="BG27" s="435"/>
      <c r="BH27" s="435"/>
      <c r="BI27" s="435"/>
      <c r="BJ27" s="435"/>
      <c r="BK27" s="435"/>
      <c r="BL27" s="435"/>
      <c r="BM27" s="435"/>
      <c r="BN27" s="435"/>
      <c r="BO27" s="435"/>
      <c r="BP27" s="435"/>
      <c r="BQ27" s="435"/>
      <c r="BR27" s="435"/>
      <c r="BS27" s="435"/>
      <c r="BT27" s="435"/>
      <c r="BU27" s="435"/>
      <c r="BV27" s="435"/>
      <c r="BW27" s="435"/>
      <c r="BX27" s="435"/>
      <c r="BY27" s="435"/>
      <c r="BZ27" s="435"/>
      <c r="CA27" s="435"/>
      <c r="CB27" s="435"/>
      <c r="CC27" s="435"/>
      <c r="CD27" s="435"/>
      <c r="CE27" s="435"/>
      <c r="CF27" s="435"/>
      <c r="CG27" s="435"/>
      <c r="CH27" s="435"/>
      <c r="CI27" s="435"/>
      <c r="CJ27" s="435"/>
      <c r="CK27" s="435"/>
      <c r="CL27" s="435"/>
      <c r="CM27" s="435"/>
      <c r="CN27" s="435"/>
      <c r="CO27" s="435"/>
      <c r="CP27" s="435"/>
      <c r="CQ27" s="435"/>
      <c r="CR27" s="435"/>
      <c r="CS27" s="435"/>
      <c r="CT27" s="435"/>
      <c r="CU27" s="435"/>
      <c r="CV27" s="435"/>
      <c r="CW27" s="435"/>
      <c r="CX27" s="435"/>
      <c r="CY27" s="435"/>
      <c r="CZ27" s="435"/>
      <c r="DA27" s="435"/>
      <c r="DB27" s="435"/>
      <c r="DC27" s="435"/>
      <c r="DD27" s="435"/>
      <c r="DE27" s="435"/>
      <c r="DF27" s="435"/>
      <c r="DG27" s="435"/>
      <c r="DH27" s="435"/>
      <c r="DI27" s="435"/>
      <c r="DJ27" s="435"/>
      <c r="DK27" s="435"/>
      <c r="DL27" s="435"/>
      <c r="DM27" s="435"/>
      <c r="DN27" s="435"/>
      <c r="DO27" s="435"/>
      <c r="DP27" s="435"/>
      <c r="DQ27" s="435"/>
      <c r="DR27" s="435"/>
      <c r="DS27" s="435"/>
      <c r="DT27" s="435"/>
      <c r="DU27" s="435"/>
      <c r="DV27" s="435"/>
      <c r="DW27" s="435"/>
      <c r="DX27" s="435"/>
      <c r="DY27" s="435"/>
      <c r="DZ27" s="435"/>
      <c r="EA27" s="435"/>
      <c r="EB27" s="435"/>
      <c r="EC27" s="435"/>
      <c r="ED27" s="435"/>
      <c r="EE27" s="435"/>
      <c r="EF27" s="435"/>
      <c r="EG27" s="435"/>
      <c r="EH27" s="435"/>
      <c r="EI27" s="435"/>
      <c r="EJ27" s="435"/>
      <c r="EK27" s="435"/>
      <c r="EL27" s="435"/>
      <c r="EM27" s="435"/>
      <c r="EN27" s="435"/>
      <c r="EO27" s="435"/>
      <c r="EP27" s="435"/>
      <c r="EQ27" s="435"/>
      <c r="ER27" s="435"/>
      <c r="ES27" s="435"/>
      <c r="ET27" s="435"/>
      <c r="EU27" s="435"/>
      <c r="EV27" s="435"/>
      <c r="EW27" s="435"/>
      <c r="EX27" s="435"/>
      <c r="EY27" s="435"/>
      <c r="EZ27" s="435"/>
      <c r="FA27" s="435"/>
      <c r="FB27" s="435"/>
      <c r="FC27" s="435"/>
      <c r="FD27" s="435"/>
      <c r="FE27" s="435"/>
      <c r="FF27" s="435"/>
      <c r="FG27" s="435"/>
      <c r="FH27" s="435"/>
      <c r="FI27" s="435"/>
      <c r="FJ27" s="435"/>
      <c r="FK27" s="435"/>
      <c r="FL27" s="435"/>
      <c r="FM27" s="435"/>
      <c r="FN27" s="435"/>
      <c r="FO27" s="435"/>
      <c r="FP27" s="435"/>
      <c r="FQ27" s="435"/>
      <c r="FR27" s="435"/>
      <c r="FS27" s="435"/>
      <c r="FT27" s="435"/>
      <c r="FU27" s="435"/>
      <c r="FV27" s="435"/>
      <c r="FW27" s="435"/>
      <c r="FX27" s="435"/>
      <c r="FY27" s="435"/>
      <c r="FZ27" s="435"/>
      <c r="GA27" s="435"/>
      <c r="GB27" s="435"/>
      <c r="GC27" s="435"/>
      <c r="GD27" s="435"/>
      <c r="GE27" s="435"/>
      <c r="GF27" s="435"/>
      <c r="GG27" s="435"/>
      <c r="GH27" s="435"/>
      <c r="GI27" s="435"/>
      <c r="GJ27" s="435"/>
      <c r="GK27" s="435"/>
      <c r="GL27" s="435"/>
      <c r="GM27" s="435"/>
      <c r="GN27" s="435"/>
      <c r="GO27" s="435"/>
      <c r="GP27" s="435"/>
      <c r="GQ27" s="435"/>
      <c r="GR27" s="435"/>
      <c r="GS27" s="435"/>
      <c r="GT27" s="435"/>
      <c r="GU27" s="435"/>
      <c r="GV27" s="435"/>
      <c r="GW27" s="435"/>
      <c r="GX27" s="435"/>
      <c r="GY27" s="435"/>
      <c r="GZ27" s="435"/>
      <c r="HA27" s="435"/>
      <c r="HB27" s="435"/>
      <c r="HC27" s="435"/>
      <c r="HD27" s="435"/>
      <c r="HE27" s="435"/>
      <c r="HF27" s="435"/>
      <c r="HG27" s="435"/>
      <c r="HH27" s="435"/>
      <c r="HI27" s="435"/>
      <c r="HJ27" s="435"/>
      <c r="HK27" s="435"/>
      <c r="HL27" s="435"/>
      <c r="HM27" s="435"/>
      <c r="HN27" s="435"/>
      <c r="HO27" s="435"/>
      <c r="HP27" s="435"/>
      <c r="HQ27" s="435"/>
      <c r="HR27" s="435"/>
      <c r="HS27" s="435"/>
      <c r="HT27" s="435"/>
      <c r="HU27" s="435"/>
      <c r="HV27" s="435"/>
      <c r="HW27" s="435"/>
      <c r="HX27" s="435"/>
      <c r="HY27" s="435"/>
      <c r="HZ27" s="435"/>
      <c r="IA27" s="435"/>
      <c r="IB27" s="435"/>
      <c r="IC27" s="435"/>
      <c r="ID27" s="435"/>
      <c r="IE27" s="435"/>
      <c r="IF27" s="435"/>
      <c r="IG27" s="435"/>
      <c r="IH27" s="435"/>
      <c r="II27" s="435"/>
      <c r="IJ27" s="435"/>
      <c r="IK27" s="435"/>
      <c r="IL27" s="435"/>
      <c r="IM27" s="435"/>
      <c r="IN27" s="435"/>
      <c r="IO27" s="435"/>
      <c r="IP27" s="435"/>
      <c r="IQ27" s="435"/>
      <c r="IR27" s="435"/>
      <c r="IS27" s="435"/>
      <c r="IT27" s="435"/>
      <c r="IU27" s="435"/>
      <c r="IV27" s="435"/>
    </row>
    <row r="28" spans="1:256" ht="25.5">
      <c r="A28" s="436"/>
      <c r="B28" s="436"/>
      <c r="C28" s="437" t="s">
        <v>594</v>
      </c>
      <c r="D28" s="438"/>
      <c r="E28" s="460"/>
      <c r="F28" s="439"/>
      <c r="G28" s="470"/>
      <c r="H28" s="435"/>
      <c r="I28" s="435"/>
      <c r="J28" s="435"/>
      <c r="K28" s="435"/>
      <c r="L28" s="435"/>
      <c r="M28" s="435"/>
      <c r="N28" s="435"/>
      <c r="O28" s="435"/>
      <c r="P28" s="435"/>
      <c r="Q28" s="435"/>
      <c r="R28" s="435"/>
      <c r="S28" s="435"/>
      <c r="T28" s="435"/>
      <c r="U28" s="435"/>
      <c r="V28" s="435"/>
      <c r="W28" s="435"/>
      <c r="X28" s="435"/>
      <c r="Y28" s="435"/>
      <c r="Z28" s="435"/>
      <c r="AA28" s="435"/>
      <c r="AB28" s="435"/>
      <c r="AC28" s="435"/>
      <c r="AD28" s="435"/>
      <c r="AE28" s="435"/>
      <c r="AF28" s="435"/>
      <c r="AG28" s="435"/>
      <c r="AH28" s="435"/>
      <c r="AI28" s="435"/>
      <c r="AJ28" s="435"/>
      <c r="AK28" s="435"/>
      <c r="AL28" s="435"/>
      <c r="AM28" s="435"/>
      <c r="AN28" s="435"/>
      <c r="AO28" s="435"/>
      <c r="AP28" s="435"/>
      <c r="AQ28" s="435"/>
      <c r="AR28" s="435"/>
      <c r="AS28" s="435"/>
      <c r="AT28" s="435"/>
      <c r="AU28" s="435"/>
      <c r="AV28" s="435"/>
      <c r="AW28" s="435"/>
      <c r="AX28" s="435"/>
      <c r="AY28" s="435"/>
      <c r="AZ28" s="435"/>
      <c r="BA28" s="435"/>
      <c r="BB28" s="435"/>
      <c r="BC28" s="435"/>
      <c r="BD28" s="435"/>
      <c r="BE28" s="435"/>
      <c r="BF28" s="435"/>
      <c r="BG28" s="435"/>
      <c r="BH28" s="435"/>
      <c r="BI28" s="435"/>
      <c r="BJ28" s="435"/>
      <c r="BK28" s="435"/>
      <c r="BL28" s="435"/>
      <c r="BM28" s="435"/>
      <c r="BN28" s="435"/>
      <c r="BO28" s="435"/>
      <c r="BP28" s="435"/>
      <c r="BQ28" s="435"/>
      <c r="BR28" s="435"/>
      <c r="BS28" s="435"/>
      <c r="BT28" s="435"/>
      <c r="BU28" s="435"/>
      <c r="BV28" s="435"/>
      <c r="BW28" s="435"/>
      <c r="BX28" s="435"/>
      <c r="BY28" s="435"/>
      <c r="BZ28" s="435"/>
      <c r="CA28" s="435"/>
      <c r="CB28" s="435"/>
      <c r="CC28" s="435"/>
      <c r="CD28" s="435"/>
      <c r="CE28" s="435"/>
      <c r="CF28" s="435"/>
      <c r="CG28" s="435"/>
      <c r="CH28" s="435"/>
      <c r="CI28" s="435"/>
      <c r="CJ28" s="435"/>
      <c r="CK28" s="435"/>
      <c r="CL28" s="435"/>
      <c r="CM28" s="435"/>
      <c r="CN28" s="435"/>
      <c r="CO28" s="435"/>
      <c r="CP28" s="435"/>
      <c r="CQ28" s="435"/>
      <c r="CR28" s="435"/>
      <c r="CS28" s="435"/>
      <c r="CT28" s="435"/>
      <c r="CU28" s="435"/>
      <c r="CV28" s="435"/>
      <c r="CW28" s="435"/>
      <c r="CX28" s="435"/>
      <c r="CY28" s="435"/>
      <c r="CZ28" s="435"/>
      <c r="DA28" s="435"/>
      <c r="DB28" s="435"/>
      <c r="DC28" s="435"/>
      <c r="DD28" s="435"/>
      <c r="DE28" s="435"/>
      <c r="DF28" s="435"/>
      <c r="DG28" s="435"/>
      <c r="DH28" s="435"/>
      <c r="DI28" s="435"/>
      <c r="DJ28" s="435"/>
      <c r="DK28" s="435"/>
      <c r="DL28" s="435"/>
      <c r="DM28" s="435"/>
      <c r="DN28" s="435"/>
      <c r="DO28" s="435"/>
      <c r="DP28" s="435"/>
      <c r="DQ28" s="435"/>
      <c r="DR28" s="435"/>
      <c r="DS28" s="435"/>
      <c r="DT28" s="435"/>
      <c r="DU28" s="435"/>
      <c r="DV28" s="435"/>
      <c r="DW28" s="435"/>
      <c r="DX28" s="435"/>
      <c r="DY28" s="435"/>
      <c r="DZ28" s="435"/>
      <c r="EA28" s="435"/>
      <c r="EB28" s="435"/>
      <c r="EC28" s="435"/>
      <c r="ED28" s="435"/>
      <c r="EE28" s="435"/>
      <c r="EF28" s="435"/>
      <c r="EG28" s="435"/>
      <c r="EH28" s="435"/>
      <c r="EI28" s="435"/>
      <c r="EJ28" s="435"/>
      <c r="EK28" s="435"/>
      <c r="EL28" s="435"/>
      <c r="EM28" s="435"/>
      <c r="EN28" s="435"/>
      <c r="EO28" s="435"/>
      <c r="EP28" s="435"/>
      <c r="EQ28" s="435"/>
      <c r="ER28" s="435"/>
      <c r="ES28" s="435"/>
      <c r="ET28" s="435"/>
      <c r="EU28" s="435"/>
      <c r="EV28" s="435"/>
      <c r="EW28" s="435"/>
      <c r="EX28" s="435"/>
      <c r="EY28" s="435"/>
      <c r="EZ28" s="435"/>
      <c r="FA28" s="435"/>
      <c r="FB28" s="435"/>
      <c r="FC28" s="435"/>
      <c r="FD28" s="435"/>
      <c r="FE28" s="435"/>
      <c r="FF28" s="435"/>
      <c r="FG28" s="435"/>
      <c r="FH28" s="435"/>
      <c r="FI28" s="435"/>
      <c r="FJ28" s="435"/>
      <c r="FK28" s="435"/>
      <c r="FL28" s="435"/>
      <c r="FM28" s="435"/>
      <c r="FN28" s="435"/>
      <c r="FO28" s="435"/>
      <c r="FP28" s="435"/>
      <c r="FQ28" s="435"/>
      <c r="FR28" s="435"/>
      <c r="FS28" s="435"/>
      <c r="FT28" s="435"/>
      <c r="FU28" s="435"/>
      <c r="FV28" s="435"/>
      <c r="FW28" s="435"/>
      <c r="FX28" s="435"/>
      <c r="FY28" s="435"/>
      <c r="FZ28" s="435"/>
      <c r="GA28" s="435"/>
      <c r="GB28" s="435"/>
      <c r="GC28" s="435"/>
      <c r="GD28" s="435"/>
      <c r="GE28" s="435"/>
      <c r="GF28" s="435"/>
      <c r="GG28" s="435"/>
      <c r="GH28" s="435"/>
      <c r="GI28" s="435"/>
      <c r="GJ28" s="435"/>
      <c r="GK28" s="435"/>
      <c r="GL28" s="435"/>
      <c r="GM28" s="435"/>
      <c r="GN28" s="435"/>
      <c r="GO28" s="435"/>
      <c r="GP28" s="435"/>
      <c r="GQ28" s="435"/>
      <c r="GR28" s="435"/>
      <c r="GS28" s="435"/>
      <c r="GT28" s="435"/>
      <c r="GU28" s="435"/>
      <c r="GV28" s="435"/>
      <c r="GW28" s="435"/>
      <c r="GX28" s="435"/>
      <c r="GY28" s="435"/>
      <c r="GZ28" s="435"/>
      <c r="HA28" s="435"/>
      <c r="HB28" s="435"/>
      <c r="HC28" s="435"/>
      <c r="HD28" s="435"/>
      <c r="HE28" s="435"/>
      <c r="HF28" s="435"/>
      <c r="HG28" s="435"/>
      <c r="HH28" s="435"/>
      <c r="HI28" s="435"/>
      <c r="HJ28" s="435"/>
      <c r="HK28" s="435"/>
      <c r="HL28" s="435"/>
      <c r="HM28" s="435"/>
      <c r="HN28" s="435"/>
      <c r="HO28" s="435"/>
      <c r="HP28" s="435"/>
      <c r="HQ28" s="435"/>
      <c r="HR28" s="435"/>
      <c r="HS28" s="435"/>
      <c r="HT28" s="435"/>
      <c r="HU28" s="435"/>
      <c r="HV28" s="435"/>
      <c r="HW28" s="435"/>
      <c r="HX28" s="435"/>
      <c r="HY28" s="435"/>
      <c r="HZ28" s="435"/>
      <c r="IA28" s="435"/>
      <c r="IB28" s="435"/>
      <c r="IC28" s="435"/>
      <c r="ID28" s="435"/>
      <c r="IE28" s="435"/>
      <c r="IF28" s="435"/>
      <c r="IG28" s="435"/>
      <c r="IH28" s="435"/>
      <c r="II28" s="435"/>
      <c r="IJ28" s="435"/>
      <c r="IK28" s="435"/>
      <c r="IL28" s="435"/>
      <c r="IM28" s="435"/>
      <c r="IN28" s="435"/>
      <c r="IO28" s="435"/>
      <c r="IP28" s="435"/>
      <c r="IQ28" s="435"/>
      <c r="IR28" s="435"/>
      <c r="IS28" s="435"/>
      <c r="IT28" s="435"/>
      <c r="IU28" s="435"/>
      <c r="IV28" s="435"/>
    </row>
    <row r="29" spans="1:256" ht="38.25">
      <c r="A29" s="445" t="s">
        <v>576</v>
      </c>
      <c r="B29" s="445" t="s">
        <v>595</v>
      </c>
      <c r="C29" s="446" t="s">
        <v>596</v>
      </c>
      <c r="D29" s="447" t="s">
        <v>574</v>
      </c>
      <c r="E29" s="463">
        <v>12</v>
      </c>
      <c r="F29" s="434">
        <v>0</v>
      </c>
      <c r="G29" s="474">
        <f>ROUND(E29*F29,2)</f>
        <v>0</v>
      </c>
      <c r="H29" s="435"/>
      <c r="I29" s="435"/>
      <c r="J29" s="435"/>
      <c r="K29" s="435"/>
      <c r="L29" s="435"/>
      <c r="M29" s="435"/>
      <c r="N29" s="435"/>
      <c r="O29" s="435"/>
      <c r="P29" s="435"/>
      <c r="Q29" s="435"/>
      <c r="R29" s="435"/>
      <c r="S29" s="435"/>
      <c r="T29" s="435"/>
      <c r="U29" s="435"/>
      <c r="V29" s="435"/>
      <c r="W29" s="435"/>
      <c r="X29" s="435"/>
      <c r="Y29" s="435"/>
      <c r="Z29" s="435"/>
      <c r="AA29" s="435"/>
      <c r="AB29" s="435"/>
      <c r="AC29" s="435"/>
      <c r="AD29" s="435"/>
      <c r="AE29" s="435"/>
      <c r="AF29" s="435"/>
      <c r="AG29" s="435"/>
      <c r="AH29" s="435"/>
      <c r="AI29" s="435"/>
      <c r="AJ29" s="435"/>
      <c r="AK29" s="435"/>
      <c r="AL29" s="435"/>
      <c r="AM29" s="435"/>
      <c r="AN29" s="435"/>
      <c r="AO29" s="435"/>
      <c r="AP29" s="435"/>
      <c r="AQ29" s="435"/>
      <c r="AR29" s="435"/>
      <c r="AS29" s="435"/>
      <c r="AT29" s="435"/>
      <c r="AU29" s="435"/>
      <c r="AV29" s="435"/>
      <c r="AW29" s="435"/>
      <c r="AX29" s="435"/>
      <c r="AY29" s="435"/>
      <c r="AZ29" s="435"/>
      <c r="BA29" s="435"/>
      <c r="BB29" s="435"/>
      <c r="BC29" s="435"/>
      <c r="BD29" s="435"/>
      <c r="BE29" s="435"/>
      <c r="BF29" s="435"/>
      <c r="BG29" s="435"/>
      <c r="BH29" s="435"/>
      <c r="BI29" s="435"/>
      <c r="BJ29" s="435"/>
      <c r="BK29" s="435"/>
      <c r="BL29" s="435"/>
      <c r="BM29" s="435"/>
      <c r="BN29" s="435"/>
      <c r="BO29" s="435"/>
      <c r="BP29" s="435"/>
      <c r="BQ29" s="435"/>
      <c r="BR29" s="435"/>
      <c r="BS29" s="435"/>
      <c r="BT29" s="435"/>
      <c r="BU29" s="435"/>
      <c r="BV29" s="435"/>
      <c r="BW29" s="435"/>
      <c r="BX29" s="435"/>
      <c r="BY29" s="435"/>
      <c r="BZ29" s="435"/>
      <c r="CA29" s="435"/>
      <c r="CB29" s="435"/>
      <c r="CC29" s="435"/>
      <c r="CD29" s="435"/>
      <c r="CE29" s="435"/>
      <c r="CF29" s="435"/>
      <c r="CG29" s="435"/>
      <c r="CH29" s="435"/>
      <c r="CI29" s="435"/>
      <c r="CJ29" s="435"/>
      <c r="CK29" s="435"/>
      <c r="CL29" s="435"/>
      <c r="CM29" s="435"/>
      <c r="CN29" s="435"/>
      <c r="CO29" s="435"/>
      <c r="CP29" s="435"/>
      <c r="CQ29" s="435"/>
      <c r="CR29" s="435"/>
      <c r="CS29" s="435"/>
      <c r="CT29" s="435"/>
      <c r="CU29" s="435"/>
      <c r="CV29" s="435"/>
      <c r="CW29" s="435"/>
      <c r="CX29" s="435"/>
      <c r="CY29" s="435"/>
      <c r="CZ29" s="435"/>
      <c r="DA29" s="435"/>
      <c r="DB29" s="435"/>
      <c r="DC29" s="435"/>
      <c r="DD29" s="435"/>
      <c r="DE29" s="435"/>
      <c r="DF29" s="435"/>
      <c r="DG29" s="435"/>
      <c r="DH29" s="435"/>
      <c r="DI29" s="435"/>
      <c r="DJ29" s="435"/>
      <c r="DK29" s="435"/>
      <c r="DL29" s="435"/>
      <c r="DM29" s="435"/>
      <c r="DN29" s="435"/>
      <c r="DO29" s="435"/>
      <c r="DP29" s="435"/>
      <c r="DQ29" s="435"/>
      <c r="DR29" s="435"/>
      <c r="DS29" s="435"/>
      <c r="DT29" s="435"/>
      <c r="DU29" s="435"/>
      <c r="DV29" s="435"/>
      <c r="DW29" s="435"/>
      <c r="DX29" s="435"/>
      <c r="DY29" s="435"/>
      <c r="DZ29" s="435"/>
      <c r="EA29" s="435"/>
      <c r="EB29" s="435"/>
      <c r="EC29" s="435"/>
      <c r="ED29" s="435"/>
      <c r="EE29" s="435"/>
      <c r="EF29" s="435"/>
      <c r="EG29" s="435"/>
      <c r="EH29" s="435"/>
      <c r="EI29" s="435"/>
      <c r="EJ29" s="435"/>
      <c r="EK29" s="435"/>
      <c r="EL29" s="435"/>
      <c r="EM29" s="435"/>
      <c r="EN29" s="435"/>
      <c r="EO29" s="435"/>
      <c r="EP29" s="435"/>
      <c r="EQ29" s="435"/>
      <c r="ER29" s="435"/>
      <c r="ES29" s="435"/>
      <c r="ET29" s="435"/>
      <c r="EU29" s="435"/>
      <c r="EV29" s="435"/>
      <c r="EW29" s="435"/>
      <c r="EX29" s="435"/>
      <c r="EY29" s="435"/>
      <c r="EZ29" s="435"/>
      <c r="FA29" s="435"/>
      <c r="FB29" s="435"/>
      <c r="FC29" s="435"/>
      <c r="FD29" s="435"/>
      <c r="FE29" s="435"/>
      <c r="FF29" s="435"/>
      <c r="FG29" s="435"/>
      <c r="FH29" s="435"/>
      <c r="FI29" s="435"/>
      <c r="FJ29" s="435"/>
      <c r="FK29" s="435"/>
      <c r="FL29" s="435"/>
      <c r="FM29" s="435"/>
      <c r="FN29" s="435"/>
      <c r="FO29" s="435"/>
      <c r="FP29" s="435"/>
      <c r="FQ29" s="435"/>
      <c r="FR29" s="435"/>
      <c r="FS29" s="435"/>
      <c r="FT29" s="435"/>
      <c r="FU29" s="435"/>
      <c r="FV29" s="435"/>
      <c r="FW29" s="435"/>
      <c r="FX29" s="435"/>
      <c r="FY29" s="435"/>
      <c r="FZ29" s="435"/>
      <c r="GA29" s="435"/>
      <c r="GB29" s="435"/>
      <c r="GC29" s="435"/>
      <c r="GD29" s="435"/>
      <c r="GE29" s="435"/>
      <c r="GF29" s="435"/>
      <c r="GG29" s="435"/>
      <c r="GH29" s="435"/>
      <c r="GI29" s="435"/>
      <c r="GJ29" s="435"/>
      <c r="GK29" s="435"/>
      <c r="GL29" s="435"/>
      <c r="GM29" s="435"/>
      <c r="GN29" s="435"/>
      <c r="GO29" s="435"/>
      <c r="GP29" s="435"/>
      <c r="GQ29" s="435"/>
      <c r="GR29" s="435"/>
      <c r="GS29" s="435"/>
      <c r="GT29" s="435"/>
      <c r="GU29" s="435"/>
      <c r="GV29" s="435"/>
      <c r="GW29" s="435"/>
      <c r="GX29" s="435"/>
      <c r="GY29" s="435"/>
      <c r="GZ29" s="435"/>
      <c r="HA29" s="435"/>
      <c r="HB29" s="435"/>
      <c r="HC29" s="435"/>
      <c r="HD29" s="435"/>
      <c r="HE29" s="435"/>
      <c r="HF29" s="435"/>
      <c r="HG29" s="435"/>
      <c r="HH29" s="435"/>
      <c r="HI29" s="435"/>
      <c r="HJ29" s="435"/>
      <c r="HK29" s="435"/>
      <c r="HL29" s="435"/>
      <c r="HM29" s="435"/>
      <c r="HN29" s="435"/>
      <c r="HO29" s="435"/>
      <c r="HP29" s="435"/>
      <c r="HQ29" s="435"/>
      <c r="HR29" s="435"/>
      <c r="HS29" s="435"/>
      <c r="HT29" s="435"/>
      <c r="HU29" s="435"/>
      <c r="HV29" s="435"/>
      <c r="HW29" s="435"/>
      <c r="HX29" s="435"/>
      <c r="HY29" s="435"/>
      <c r="HZ29" s="435"/>
      <c r="IA29" s="435"/>
      <c r="IB29" s="435"/>
      <c r="IC29" s="435"/>
      <c r="ID29" s="435"/>
      <c r="IE29" s="435"/>
      <c r="IF29" s="435"/>
      <c r="IG29" s="435"/>
      <c r="IH29" s="435"/>
      <c r="II29" s="435"/>
      <c r="IJ29" s="435"/>
      <c r="IK29" s="435"/>
      <c r="IL29" s="435"/>
      <c r="IM29" s="435"/>
      <c r="IN29" s="435"/>
      <c r="IO29" s="435"/>
      <c r="IP29" s="435"/>
      <c r="IQ29" s="435"/>
      <c r="IR29" s="435"/>
      <c r="IS29" s="435"/>
      <c r="IT29" s="435"/>
      <c r="IU29" s="435"/>
      <c r="IV29" s="435"/>
    </row>
    <row r="30" spans="1:256" ht="25.5">
      <c r="A30" s="436"/>
      <c r="B30" s="436"/>
      <c r="C30" s="437" t="s">
        <v>597</v>
      </c>
      <c r="D30" s="438"/>
      <c r="E30" s="460"/>
      <c r="F30" s="439"/>
      <c r="G30" s="470"/>
      <c r="H30" s="435"/>
      <c r="I30" s="435"/>
      <c r="J30" s="435"/>
      <c r="K30" s="435"/>
      <c r="L30" s="435"/>
      <c r="M30" s="435"/>
      <c r="N30" s="435"/>
      <c r="O30" s="435"/>
      <c r="P30" s="435"/>
      <c r="Q30" s="435"/>
      <c r="R30" s="435"/>
      <c r="S30" s="435"/>
      <c r="T30" s="435"/>
      <c r="U30" s="435"/>
      <c r="V30" s="435"/>
      <c r="W30" s="435"/>
      <c r="X30" s="435"/>
      <c r="Y30" s="435"/>
      <c r="Z30" s="435"/>
      <c r="AA30" s="435"/>
      <c r="AB30" s="435"/>
      <c r="AC30" s="435"/>
      <c r="AD30" s="435"/>
      <c r="AE30" s="435"/>
      <c r="AF30" s="435"/>
      <c r="AG30" s="435"/>
      <c r="AH30" s="435"/>
      <c r="AI30" s="435"/>
      <c r="AJ30" s="435"/>
      <c r="AK30" s="435"/>
      <c r="AL30" s="435"/>
      <c r="AM30" s="435"/>
      <c r="AN30" s="435"/>
      <c r="AO30" s="435"/>
      <c r="AP30" s="435"/>
      <c r="AQ30" s="435"/>
      <c r="AR30" s="435"/>
      <c r="AS30" s="435"/>
      <c r="AT30" s="435"/>
      <c r="AU30" s="435"/>
      <c r="AV30" s="435"/>
      <c r="AW30" s="435"/>
      <c r="AX30" s="435"/>
      <c r="AY30" s="435"/>
      <c r="AZ30" s="435"/>
      <c r="BA30" s="435"/>
      <c r="BB30" s="435"/>
      <c r="BC30" s="435"/>
      <c r="BD30" s="435"/>
      <c r="BE30" s="435"/>
      <c r="BF30" s="435"/>
      <c r="BG30" s="435"/>
      <c r="BH30" s="435"/>
      <c r="BI30" s="435"/>
      <c r="BJ30" s="435"/>
      <c r="BK30" s="435"/>
      <c r="BL30" s="435"/>
      <c r="BM30" s="435"/>
      <c r="BN30" s="435"/>
      <c r="BO30" s="435"/>
      <c r="BP30" s="435"/>
      <c r="BQ30" s="435"/>
      <c r="BR30" s="435"/>
      <c r="BS30" s="435"/>
      <c r="BT30" s="435"/>
      <c r="BU30" s="435"/>
      <c r="BV30" s="435"/>
      <c r="BW30" s="435"/>
      <c r="BX30" s="435"/>
      <c r="BY30" s="435"/>
      <c r="BZ30" s="435"/>
      <c r="CA30" s="435"/>
      <c r="CB30" s="435"/>
      <c r="CC30" s="435"/>
      <c r="CD30" s="435"/>
      <c r="CE30" s="435"/>
      <c r="CF30" s="435"/>
      <c r="CG30" s="435"/>
      <c r="CH30" s="435"/>
      <c r="CI30" s="435"/>
      <c r="CJ30" s="435"/>
      <c r="CK30" s="435"/>
      <c r="CL30" s="435"/>
      <c r="CM30" s="435"/>
      <c r="CN30" s="435"/>
      <c r="CO30" s="435"/>
      <c r="CP30" s="435"/>
      <c r="CQ30" s="435"/>
      <c r="CR30" s="435"/>
      <c r="CS30" s="435"/>
      <c r="CT30" s="435"/>
      <c r="CU30" s="435"/>
      <c r="CV30" s="435"/>
      <c r="CW30" s="435"/>
      <c r="CX30" s="435"/>
      <c r="CY30" s="435"/>
      <c r="CZ30" s="435"/>
      <c r="DA30" s="435"/>
      <c r="DB30" s="435"/>
      <c r="DC30" s="435"/>
      <c r="DD30" s="435"/>
      <c r="DE30" s="435"/>
      <c r="DF30" s="435"/>
      <c r="DG30" s="435"/>
      <c r="DH30" s="435"/>
      <c r="DI30" s="435"/>
      <c r="DJ30" s="435"/>
      <c r="DK30" s="435"/>
      <c r="DL30" s="435"/>
      <c r="DM30" s="435"/>
      <c r="DN30" s="435"/>
      <c r="DO30" s="435"/>
      <c r="DP30" s="435"/>
      <c r="DQ30" s="435"/>
      <c r="DR30" s="435"/>
      <c r="DS30" s="435"/>
      <c r="DT30" s="435"/>
      <c r="DU30" s="435"/>
      <c r="DV30" s="435"/>
      <c r="DW30" s="435"/>
      <c r="DX30" s="435"/>
      <c r="DY30" s="435"/>
      <c r="DZ30" s="435"/>
      <c r="EA30" s="435"/>
      <c r="EB30" s="435"/>
      <c r="EC30" s="435"/>
      <c r="ED30" s="435"/>
      <c r="EE30" s="435"/>
      <c r="EF30" s="435"/>
      <c r="EG30" s="435"/>
      <c r="EH30" s="435"/>
      <c r="EI30" s="435"/>
      <c r="EJ30" s="435"/>
      <c r="EK30" s="435"/>
      <c r="EL30" s="435"/>
      <c r="EM30" s="435"/>
      <c r="EN30" s="435"/>
      <c r="EO30" s="435"/>
      <c r="EP30" s="435"/>
      <c r="EQ30" s="435"/>
      <c r="ER30" s="435"/>
      <c r="ES30" s="435"/>
      <c r="ET30" s="435"/>
      <c r="EU30" s="435"/>
      <c r="EV30" s="435"/>
      <c r="EW30" s="435"/>
      <c r="EX30" s="435"/>
      <c r="EY30" s="435"/>
      <c r="EZ30" s="435"/>
      <c r="FA30" s="435"/>
      <c r="FB30" s="435"/>
      <c r="FC30" s="435"/>
      <c r="FD30" s="435"/>
      <c r="FE30" s="435"/>
      <c r="FF30" s="435"/>
      <c r="FG30" s="435"/>
      <c r="FH30" s="435"/>
      <c r="FI30" s="435"/>
      <c r="FJ30" s="435"/>
      <c r="FK30" s="435"/>
      <c r="FL30" s="435"/>
      <c r="FM30" s="435"/>
      <c r="FN30" s="435"/>
      <c r="FO30" s="435"/>
      <c r="FP30" s="435"/>
      <c r="FQ30" s="435"/>
      <c r="FR30" s="435"/>
      <c r="FS30" s="435"/>
      <c r="FT30" s="435"/>
      <c r="FU30" s="435"/>
      <c r="FV30" s="435"/>
      <c r="FW30" s="435"/>
      <c r="FX30" s="435"/>
      <c r="FY30" s="435"/>
      <c r="FZ30" s="435"/>
      <c r="GA30" s="435"/>
      <c r="GB30" s="435"/>
      <c r="GC30" s="435"/>
      <c r="GD30" s="435"/>
      <c r="GE30" s="435"/>
      <c r="GF30" s="435"/>
      <c r="GG30" s="435"/>
      <c r="GH30" s="435"/>
      <c r="GI30" s="435"/>
      <c r="GJ30" s="435"/>
      <c r="GK30" s="435"/>
      <c r="GL30" s="435"/>
      <c r="GM30" s="435"/>
      <c r="GN30" s="435"/>
      <c r="GO30" s="435"/>
      <c r="GP30" s="435"/>
      <c r="GQ30" s="435"/>
      <c r="GR30" s="435"/>
      <c r="GS30" s="435"/>
      <c r="GT30" s="435"/>
      <c r="GU30" s="435"/>
      <c r="GV30" s="435"/>
      <c r="GW30" s="435"/>
      <c r="GX30" s="435"/>
      <c r="GY30" s="435"/>
      <c r="GZ30" s="435"/>
      <c r="HA30" s="435"/>
      <c r="HB30" s="435"/>
      <c r="HC30" s="435"/>
      <c r="HD30" s="435"/>
      <c r="HE30" s="435"/>
      <c r="HF30" s="435"/>
      <c r="HG30" s="435"/>
      <c r="HH30" s="435"/>
      <c r="HI30" s="435"/>
      <c r="HJ30" s="435"/>
      <c r="HK30" s="435"/>
      <c r="HL30" s="435"/>
      <c r="HM30" s="435"/>
      <c r="HN30" s="435"/>
      <c r="HO30" s="435"/>
      <c r="HP30" s="435"/>
      <c r="HQ30" s="435"/>
      <c r="HR30" s="435"/>
      <c r="HS30" s="435"/>
      <c r="HT30" s="435"/>
      <c r="HU30" s="435"/>
      <c r="HV30" s="435"/>
      <c r="HW30" s="435"/>
      <c r="HX30" s="435"/>
      <c r="HY30" s="435"/>
      <c r="HZ30" s="435"/>
      <c r="IA30" s="435"/>
      <c r="IB30" s="435"/>
      <c r="IC30" s="435"/>
      <c r="ID30" s="435"/>
      <c r="IE30" s="435"/>
      <c r="IF30" s="435"/>
      <c r="IG30" s="435"/>
      <c r="IH30" s="435"/>
      <c r="II30" s="435"/>
      <c r="IJ30" s="435"/>
      <c r="IK30" s="435"/>
      <c r="IL30" s="435"/>
      <c r="IM30" s="435"/>
      <c r="IN30" s="435"/>
      <c r="IO30" s="435"/>
      <c r="IP30" s="435"/>
      <c r="IQ30" s="435"/>
      <c r="IR30" s="435"/>
      <c r="IS30" s="435"/>
      <c r="IT30" s="435"/>
      <c r="IU30" s="435"/>
      <c r="IV30" s="435"/>
    </row>
    <row r="31" spans="1:256" ht="38.25">
      <c r="A31" s="431" t="s">
        <v>579</v>
      </c>
      <c r="B31" s="431" t="s">
        <v>598</v>
      </c>
      <c r="C31" s="432" t="s">
        <v>599</v>
      </c>
      <c r="D31" s="433" t="s">
        <v>574</v>
      </c>
      <c r="E31" s="459">
        <v>2</v>
      </c>
      <c r="F31" s="434">
        <v>0</v>
      </c>
      <c r="G31" s="469">
        <f>ROUND(E31*F31,2)</f>
        <v>0</v>
      </c>
      <c r="H31" s="435"/>
      <c r="I31" s="435"/>
      <c r="J31" s="435"/>
      <c r="K31" s="435"/>
      <c r="L31" s="435"/>
      <c r="M31" s="435"/>
      <c r="N31" s="435"/>
      <c r="O31" s="435"/>
      <c r="P31" s="435"/>
      <c r="Q31" s="435"/>
      <c r="R31" s="435"/>
      <c r="S31" s="435"/>
      <c r="T31" s="435"/>
      <c r="U31" s="435"/>
      <c r="V31" s="435"/>
      <c r="W31" s="435"/>
      <c r="X31" s="435"/>
      <c r="Y31" s="435"/>
      <c r="Z31" s="435"/>
      <c r="AA31" s="435"/>
      <c r="AB31" s="435"/>
      <c r="AC31" s="435"/>
      <c r="AD31" s="435"/>
      <c r="AE31" s="435"/>
      <c r="AF31" s="435"/>
      <c r="AG31" s="435"/>
      <c r="AH31" s="435"/>
      <c r="AI31" s="435"/>
      <c r="AJ31" s="435"/>
      <c r="AK31" s="435"/>
      <c r="AL31" s="435"/>
      <c r="AM31" s="435"/>
      <c r="AN31" s="435"/>
      <c r="AO31" s="435"/>
      <c r="AP31" s="435"/>
      <c r="AQ31" s="435"/>
      <c r="AR31" s="435"/>
      <c r="AS31" s="435"/>
      <c r="AT31" s="435"/>
      <c r="AU31" s="435"/>
      <c r="AV31" s="435"/>
      <c r="AW31" s="435"/>
      <c r="AX31" s="435"/>
      <c r="AY31" s="435"/>
      <c r="AZ31" s="435"/>
      <c r="BA31" s="435"/>
      <c r="BB31" s="435"/>
      <c r="BC31" s="435"/>
      <c r="BD31" s="435"/>
      <c r="BE31" s="435"/>
      <c r="BF31" s="435"/>
      <c r="BG31" s="435"/>
      <c r="BH31" s="435"/>
      <c r="BI31" s="435"/>
      <c r="BJ31" s="435"/>
      <c r="BK31" s="435"/>
      <c r="BL31" s="435"/>
      <c r="BM31" s="435"/>
      <c r="BN31" s="435"/>
      <c r="BO31" s="435"/>
      <c r="BP31" s="435"/>
      <c r="BQ31" s="435"/>
      <c r="BR31" s="435"/>
      <c r="BS31" s="435"/>
      <c r="BT31" s="435"/>
      <c r="BU31" s="435"/>
      <c r="BV31" s="435"/>
      <c r="BW31" s="435"/>
      <c r="BX31" s="435"/>
      <c r="BY31" s="435"/>
      <c r="BZ31" s="435"/>
      <c r="CA31" s="435"/>
      <c r="CB31" s="435"/>
      <c r="CC31" s="435"/>
      <c r="CD31" s="435"/>
      <c r="CE31" s="435"/>
      <c r="CF31" s="435"/>
      <c r="CG31" s="435"/>
      <c r="CH31" s="435"/>
      <c r="CI31" s="435"/>
      <c r="CJ31" s="435"/>
      <c r="CK31" s="435"/>
      <c r="CL31" s="435"/>
      <c r="CM31" s="435"/>
      <c r="CN31" s="435"/>
      <c r="CO31" s="435"/>
      <c r="CP31" s="435"/>
      <c r="CQ31" s="435"/>
      <c r="CR31" s="435"/>
      <c r="CS31" s="435"/>
      <c r="CT31" s="435"/>
      <c r="CU31" s="435"/>
      <c r="CV31" s="435"/>
      <c r="CW31" s="435"/>
      <c r="CX31" s="435"/>
      <c r="CY31" s="435"/>
      <c r="CZ31" s="435"/>
      <c r="DA31" s="435"/>
      <c r="DB31" s="435"/>
      <c r="DC31" s="435"/>
      <c r="DD31" s="435"/>
      <c r="DE31" s="435"/>
      <c r="DF31" s="435"/>
      <c r="DG31" s="435"/>
      <c r="DH31" s="435"/>
      <c r="DI31" s="435"/>
      <c r="DJ31" s="435"/>
      <c r="DK31" s="435"/>
      <c r="DL31" s="435"/>
      <c r="DM31" s="435"/>
      <c r="DN31" s="435"/>
      <c r="DO31" s="435"/>
      <c r="DP31" s="435"/>
      <c r="DQ31" s="435"/>
      <c r="DR31" s="435"/>
      <c r="DS31" s="435"/>
      <c r="DT31" s="435"/>
      <c r="DU31" s="435"/>
      <c r="DV31" s="435"/>
      <c r="DW31" s="435"/>
      <c r="DX31" s="435"/>
      <c r="DY31" s="435"/>
      <c r="DZ31" s="435"/>
      <c r="EA31" s="435"/>
      <c r="EB31" s="435"/>
      <c r="EC31" s="435"/>
      <c r="ED31" s="435"/>
      <c r="EE31" s="435"/>
      <c r="EF31" s="435"/>
      <c r="EG31" s="435"/>
      <c r="EH31" s="435"/>
      <c r="EI31" s="435"/>
      <c r="EJ31" s="435"/>
      <c r="EK31" s="435"/>
      <c r="EL31" s="435"/>
      <c r="EM31" s="435"/>
      <c r="EN31" s="435"/>
      <c r="EO31" s="435"/>
      <c r="EP31" s="435"/>
      <c r="EQ31" s="435"/>
      <c r="ER31" s="435"/>
      <c r="ES31" s="435"/>
      <c r="ET31" s="435"/>
      <c r="EU31" s="435"/>
      <c r="EV31" s="435"/>
      <c r="EW31" s="435"/>
      <c r="EX31" s="435"/>
      <c r="EY31" s="435"/>
      <c r="EZ31" s="435"/>
      <c r="FA31" s="435"/>
      <c r="FB31" s="435"/>
      <c r="FC31" s="435"/>
      <c r="FD31" s="435"/>
      <c r="FE31" s="435"/>
      <c r="FF31" s="435"/>
      <c r="FG31" s="435"/>
      <c r="FH31" s="435"/>
      <c r="FI31" s="435"/>
      <c r="FJ31" s="435"/>
      <c r="FK31" s="435"/>
      <c r="FL31" s="435"/>
      <c r="FM31" s="435"/>
      <c r="FN31" s="435"/>
      <c r="FO31" s="435"/>
      <c r="FP31" s="435"/>
      <c r="FQ31" s="435"/>
      <c r="FR31" s="435"/>
      <c r="FS31" s="435"/>
      <c r="FT31" s="435"/>
      <c r="FU31" s="435"/>
      <c r="FV31" s="435"/>
      <c r="FW31" s="435"/>
      <c r="FX31" s="435"/>
      <c r="FY31" s="435"/>
      <c r="FZ31" s="435"/>
      <c r="GA31" s="435"/>
      <c r="GB31" s="435"/>
      <c r="GC31" s="435"/>
      <c r="GD31" s="435"/>
      <c r="GE31" s="435"/>
      <c r="GF31" s="435"/>
      <c r="GG31" s="435"/>
      <c r="GH31" s="435"/>
      <c r="GI31" s="435"/>
      <c r="GJ31" s="435"/>
      <c r="GK31" s="435"/>
      <c r="GL31" s="435"/>
      <c r="GM31" s="435"/>
      <c r="GN31" s="435"/>
      <c r="GO31" s="435"/>
      <c r="GP31" s="435"/>
      <c r="GQ31" s="435"/>
      <c r="GR31" s="435"/>
      <c r="GS31" s="435"/>
      <c r="GT31" s="435"/>
      <c r="GU31" s="435"/>
      <c r="GV31" s="435"/>
      <c r="GW31" s="435"/>
      <c r="GX31" s="435"/>
      <c r="GY31" s="435"/>
      <c r="GZ31" s="435"/>
      <c r="HA31" s="435"/>
      <c r="HB31" s="435"/>
      <c r="HC31" s="435"/>
      <c r="HD31" s="435"/>
      <c r="HE31" s="435"/>
      <c r="HF31" s="435"/>
      <c r="HG31" s="435"/>
      <c r="HH31" s="435"/>
      <c r="HI31" s="435"/>
      <c r="HJ31" s="435"/>
      <c r="HK31" s="435"/>
      <c r="HL31" s="435"/>
      <c r="HM31" s="435"/>
      <c r="HN31" s="435"/>
      <c r="HO31" s="435"/>
      <c r="HP31" s="435"/>
      <c r="HQ31" s="435"/>
      <c r="HR31" s="435"/>
      <c r="HS31" s="435"/>
      <c r="HT31" s="435"/>
      <c r="HU31" s="435"/>
      <c r="HV31" s="435"/>
      <c r="HW31" s="435"/>
      <c r="HX31" s="435"/>
      <c r="HY31" s="435"/>
      <c r="HZ31" s="435"/>
      <c r="IA31" s="435"/>
      <c r="IB31" s="435"/>
      <c r="IC31" s="435"/>
      <c r="ID31" s="435"/>
      <c r="IE31" s="435"/>
      <c r="IF31" s="435"/>
      <c r="IG31" s="435"/>
      <c r="IH31" s="435"/>
      <c r="II31" s="435"/>
      <c r="IJ31" s="435"/>
      <c r="IK31" s="435"/>
      <c r="IL31" s="435"/>
      <c r="IM31" s="435"/>
      <c r="IN31" s="435"/>
      <c r="IO31" s="435"/>
      <c r="IP31" s="435"/>
      <c r="IQ31" s="435"/>
      <c r="IR31" s="435"/>
      <c r="IS31" s="435"/>
      <c r="IT31" s="435"/>
      <c r="IU31" s="435"/>
      <c r="IV31" s="435"/>
    </row>
    <row r="32" spans="1:256" ht="25.5">
      <c r="A32" s="436"/>
      <c r="B32" s="436"/>
      <c r="C32" s="437" t="s">
        <v>600</v>
      </c>
      <c r="D32" s="438"/>
      <c r="E32" s="460"/>
      <c r="F32" s="439"/>
      <c r="G32" s="475"/>
      <c r="H32" s="435"/>
      <c r="I32" s="435"/>
      <c r="J32" s="435"/>
      <c r="K32" s="435"/>
      <c r="L32" s="435"/>
      <c r="M32" s="435"/>
      <c r="N32" s="435"/>
      <c r="O32" s="435"/>
      <c r="P32" s="435"/>
      <c r="Q32" s="435"/>
      <c r="R32" s="435"/>
      <c r="S32" s="435"/>
      <c r="T32" s="435"/>
      <c r="U32" s="435"/>
      <c r="V32" s="435"/>
      <c r="W32" s="435"/>
      <c r="X32" s="435"/>
      <c r="Y32" s="435"/>
      <c r="Z32" s="435"/>
      <c r="AA32" s="435"/>
      <c r="AB32" s="435"/>
      <c r="AC32" s="435"/>
      <c r="AD32" s="435"/>
      <c r="AE32" s="435"/>
      <c r="AF32" s="435"/>
      <c r="AG32" s="435"/>
      <c r="AH32" s="435"/>
      <c r="AI32" s="435"/>
      <c r="AJ32" s="435"/>
      <c r="AK32" s="435"/>
      <c r="AL32" s="435"/>
      <c r="AM32" s="435"/>
      <c r="AN32" s="435"/>
      <c r="AO32" s="435"/>
      <c r="AP32" s="435"/>
      <c r="AQ32" s="435"/>
      <c r="AR32" s="435"/>
      <c r="AS32" s="435"/>
      <c r="AT32" s="435"/>
      <c r="AU32" s="435"/>
      <c r="AV32" s="435"/>
      <c r="AW32" s="435"/>
      <c r="AX32" s="435"/>
      <c r="AY32" s="435"/>
      <c r="AZ32" s="435"/>
      <c r="BA32" s="435"/>
      <c r="BB32" s="435"/>
      <c r="BC32" s="435"/>
      <c r="BD32" s="435"/>
      <c r="BE32" s="435"/>
      <c r="BF32" s="435"/>
      <c r="BG32" s="435"/>
      <c r="BH32" s="435"/>
      <c r="BI32" s="435"/>
      <c r="BJ32" s="435"/>
      <c r="BK32" s="435"/>
      <c r="BL32" s="435"/>
      <c r="BM32" s="435"/>
      <c r="BN32" s="435"/>
      <c r="BO32" s="435"/>
      <c r="BP32" s="435"/>
      <c r="BQ32" s="435"/>
      <c r="BR32" s="435"/>
      <c r="BS32" s="435"/>
      <c r="BT32" s="435"/>
      <c r="BU32" s="435"/>
      <c r="BV32" s="435"/>
      <c r="BW32" s="435"/>
      <c r="BX32" s="435"/>
      <c r="BY32" s="435"/>
      <c r="BZ32" s="435"/>
      <c r="CA32" s="435"/>
      <c r="CB32" s="435"/>
      <c r="CC32" s="435"/>
      <c r="CD32" s="435"/>
      <c r="CE32" s="435"/>
      <c r="CF32" s="435"/>
      <c r="CG32" s="435"/>
      <c r="CH32" s="435"/>
      <c r="CI32" s="435"/>
      <c r="CJ32" s="435"/>
      <c r="CK32" s="435"/>
      <c r="CL32" s="435"/>
      <c r="CM32" s="435"/>
      <c r="CN32" s="435"/>
      <c r="CO32" s="435"/>
      <c r="CP32" s="435"/>
      <c r="CQ32" s="435"/>
      <c r="CR32" s="435"/>
      <c r="CS32" s="435"/>
      <c r="CT32" s="435"/>
      <c r="CU32" s="435"/>
      <c r="CV32" s="435"/>
      <c r="CW32" s="435"/>
      <c r="CX32" s="435"/>
      <c r="CY32" s="435"/>
      <c r="CZ32" s="435"/>
      <c r="DA32" s="435"/>
      <c r="DB32" s="435"/>
      <c r="DC32" s="435"/>
      <c r="DD32" s="435"/>
      <c r="DE32" s="435"/>
      <c r="DF32" s="435"/>
      <c r="DG32" s="435"/>
      <c r="DH32" s="435"/>
      <c r="DI32" s="435"/>
      <c r="DJ32" s="435"/>
      <c r="DK32" s="435"/>
      <c r="DL32" s="435"/>
      <c r="DM32" s="435"/>
      <c r="DN32" s="435"/>
      <c r="DO32" s="435"/>
      <c r="DP32" s="435"/>
      <c r="DQ32" s="435"/>
      <c r="DR32" s="435"/>
      <c r="DS32" s="435"/>
      <c r="DT32" s="435"/>
      <c r="DU32" s="435"/>
      <c r="DV32" s="435"/>
      <c r="DW32" s="435"/>
      <c r="DX32" s="435"/>
      <c r="DY32" s="435"/>
      <c r="DZ32" s="435"/>
      <c r="EA32" s="435"/>
      <c r="EB32" s="435"/>
      <c r="EC32" s="435"/>
      <c r="ED32" s="435"/>
      <c r="EE32" s="435"/>
      <c r="EF32" s="435"/>
      <c r="EG32" s="435"/>
      <c r="EH32" s="435"/>
      <c r="EI32" s="435"/>
      <c r="EJ32" s="435"/>
      <c r="EK32" s="435"/>
      <c r="EL32" s="435"/>
      <c r="EM32" s="435"/>
      <c r="EN32" s="435"/>
      <c r="EO32" s="435"/>
      <c r="EP32" s="435"/>
      <c r="EQ32" s="435"/>
      <c r="ER32" s="435"/>
      <c r="ES32" s="435"/>
      <c r="ET32" s="435"/>
      <c r="EU32" s="435"/>
      <c r="EV32" s="435"/>
      <c r="EW32" s="435"/>
      <c r="EX32" s="435"/>
      <c r="EY32" s="435"/>
      <c r="EZ32" s="435"/>
      <c r="FA32" s="435"/>
      <c r="FB32" s="435"/>
      <c r="FC32" s="435"/>
      <c r="FD32" s="435"/>
      <c r="FE32" s="435"/>
      <c r="FF32" s="435"/>
      <c r="FG32" s="435"/>
      <c r="FH32" s="435"/>
      <c r="FI32" s="435"/>
      <c r="FJ32" s="435"/>
      <c r="FK32" s="435"/>
      <c r="FL32" s="435"/>
      <c r="FM32" s="435"/>
      <c r="FN32" s="435"/>
      <c r="FO32" s="435"/>
      <c r="FP32" s="435"/>
      <c r="FQ32" s="435"/>
      <c r="FR32" s="435"/>
      <c r="FS32" s="435"/>
      <c r="FT32" s="435"/>
      <c r="FU32" s="435"/>
      <c r="FV32" s="435"/>
      <c r="FW32" s="435"/>
      <c r="FX32" s="435"/>
      <c r="FY32" s="435"/>
      <c r="FZ32" s="435"/>
      <c r="GA32" s="435"/>
      <c r="GB32" s="435"/>
      <c r="GC32" s="435"/>
      <c r="GD32" s="435"/>
      <c r="GE32" s="435"/>
      <c r="GF32" s="435"/>
      <c r="GG32" s="435"/>
      <c r="GH32" s="435"/>
      <c r="GI32" s="435"/>
      <c r="GJ32" s="435"/>
      <c r="GK32" s="435"/>
      <c r="GL32" s="435"/>
      <c r="GM32" s="435"/>
      <c r="GN32" s="435"/>
      <c r="GO32" s="435"/>
      <c r="GP32" s="435"/>
      <c r="GQ32" s="435"/>
      <c r="GR32" s="435"/>
      <c r="GS32" s="435"/>
      <c r="GT32" s="435"/>
      <c r="GU32" s="435"/>
      <c r="GV32" s="435"/>
      <c r="GW32" s="435"/>
      <c r="GX32" s="435"/>
      <c r="GY32" s="435"/>
      <c r="GZ32" s="435"/>
      <c r="HA32" s="435"/>
      <c r="HB32" s="435"/>
      <c r="HC32" s="435"/>
      <c r="HD32" s="435"/>
      <c r="HE32" s="435"/>
      <c r="HF32" s="435"/>
      <c r="HG32" s="435"/>
      <c r="HH32" s="435"/>
      <c r="HI32" s="435"/>
      <c r="HJ32" s="435"/>
      <c r="HK32" s="435"/>
      <c r="HL32" s="435"/>
      <c r="HM32" s="435"/>
      <c r="HN32" s="435"/>
      <c r="HO32" s="435"/>
      <c r="HP32" s="435"/>
      <c r="HQ32" s="435"/>
      <c r="HR32" s="435"/>
      <c r="HS32" s="435"/>
      <c r="HT32" s="435"/>
      <c r="HU32" s="435"/>
      <c r="HV32" s="435"/>
      <c r="HW32" s="435"/>
      <c r="HX32" s="435"/>
      <c r="HY32" s="435"/>
      <c r="HZ32" s="435"/>
      <c r="IA32" s="435"/>
      <c r="IB32" s="435"/>
      <c r="IC32" s="435"/>
      <c r="ID32" s="435"/>
      <c r="IE32" s="435"/>
      <c r="IF32" s="435"/>
      <c r="IG32" s="435"/>
      <c r="IH32" s="435"/>
      <c r="II32" s="435"/>
      <c r="IJ32" s="435"/>
      <c r="IK32" s="435"/>
      <c r="IL32" s="435"/>
      <c r="IM32" s="435"/>
      <c r="IN32" s="435"/>
      <c r="IO32" s="435"/>
      <c r="IP32" s="435"/>
      <c r="IQ32" s="435"/>
      <c r="IR32" s="435"/>
      <c r="IS32" s="435"/>
      <c r="IT32" s="435"/>
      <c r="IU32" s="435"/>
      <c r="IV32" s="435"/>
    </row>
    <row r="33" spans="1:256">
      <c r="A33" s="431"/>
      <c r="B33" s="431"/>
      <c r="C33" s="443"/>
      <c r="D33" s="433"/>
      <c r="E33" s="459"/>
      <c r="F33" s="448"/>
      <c r="G33" s="476"/>
      <c r="H33" s="435"/>
      <c r="I33" s="435"/>
      <c r="J33" s="435"/>
      <c r="K33" s="435"/>
      <c r="L33" s="435"/>
      <c r="M33" s="435"/>
      <c r="N33" s="435"/>
      <c r="O33" s="435"/>
      <c r="P33" s="435"/>
      <c r="Q33" s="435"/>
      <c r="R33" s="435"/>
      <c r="S33" s="435"/>
      <c r="T33" s="435"/>
      <c r="U33" s="435"/>
      <c r="V33" s="435"/>
      <c r="W33" s="435"/>
      <c r="X33" s="435"/>
      <c r="Y33" s="435"/>
      <c r="Z33" s="435"/>
      <c r="AA33" s="435"/>
      <c r="AB33" s="435"/>
      <c r="AC33" s="435"/>
      <c r="AD33" s="435"/>
      <c r="AE33" s="435"/>
      <c r="AF33" s="435"/>
      <c r="AG33" s="435"/>
      <c r="AH33" s="435"/>
      <c r="AI33" s="435"/>
      <c r="AJ33" s="435"/>
      <c r="AK33" s="435"/>
      <c r="AL33" s="435"/>
      <c r="AM33" s="435"/>
      <c r="AN33" s="435"/>
      <c r="AO33" s="435"/>
      <c r="AP33" s="435"/>
      <c r="AQ33" s="435"/>
      <c r="AR33" s="435"/>
      <c r="AS33" s="435"/>
      <c r="AT33" s="435"/>
      <c r="AU33" s="435"/>
      <c r="AV33" s="435"/>
      <c r="AW33" s="435"/>
      <c r="AX33" s="435"/>
      <c r="AY33" s="435"/>
      <c r="AZ33" s="435"/>
      <c r="BA33" s="435"/>
      <c r="BB33" s="435"/>
      <c r="BC33" s="435"/>
      <c r="BD33" s="435"/>
      <c r="BE33" s="435"/>
      <c r="BF33" s="435"/>
      <c r="BG33" s="435"/>
      <c r="BH33" s="435"/>
      <c r="BI33" s="435"/>
      <c r="BJ33" s="435"/>
      <c r="BK33" s="435"/>
      <c r="BL33" s="435"/>
      <c r="BM33" s="435"/>
      <c r="BN33" s="435"/>
      <c r="BO33" s="435"/>
      <c r="BP33" s="435"/>
      <c r="BQ33" s="435"/>
      <c r="BR33" s="435"/>
      <c r="BS33" s="435"/>
      <c r="BT33" s="435"/>
      <c r="BU33" s="435"/>
      <c r="BV33" s="435"/>
      <c r="BW33" s="435"/>
      <c r="BX33" s="435"/>
      <c r="BY33" s="435"/>
      <c r="BZ33" s="435"/>
      <c r="CA33" s="435"/>
      <c r="CB33" s="435"/>
      <c r="CC33" s="435"/>
      <c r="CD33" s="435"/>
      <c r="CE33" s="435"/>
      <c r="CF33" s="435"/>
      <c r="CG33" s="435"/>
      <c r="CH33" s="435"/>
      <c r="CI33" s="435"/>
      <c r="CJ33" s="435"/>
      <c r="CK33" s="435"/>
      <c r="CL33" s="435"/>
      <c r="CM33" s="435"/>
      <c r="CN33" s="435"/>
      <c r="CO33" s="435"/>
      <c r="CP33" s="435"/>
      <c r="CQ33" s="435"/>
      <c r="CR33" s="435"/>
      <c r="CS33" s="435"/>
      <c r="CT33" s="435"/>
      <c r="CU33" s="435"/>
      <c r="CV33" s="435"/>
      <c r="CW33" s="435"/>
      <c r="CX33" s="435"/>
      <c r="CY33" s="435"/>
      <c r="CZ33" s="435"/>
      <c r="DA33" s="435"/>
      <c r="DB33" s="435"/>
      <c r="DC33" s="435"/>
      <c r="DD33" s="435"/>
      <c r="DE33" s="435"/>
      <c r="DF33" s="435"/>
      <c r="DG33" s="435"/>
      <c r="DH33" s="435"/>
      <c r="DI33" s="435"/>
      <c r="DJ33" s="435"/>
      <c r="DK33" s="435"/>
      <c r="DL33" s="435"/>
      <c r="DM33" s="435"/>
      <c r="DN33" s="435"/>
      <c r="DO33" s="435"/>
      <c r="DP33" s="435"/>
      <c r="DQ33" s="435"/>
      <c r="DR33" s="435"/>
      <c r="DS33" s="435"/>
      <c r="DT33" s="435"/>
      <c r="DU33" s="435"/>
      <c r="DV33" s="435"/>
      <c r="DW33" s="435"/>
      <c r="DX33" s="435"/>
      <c r="DY33" s="435"/>
      <c r="DZ33" s="435"/>
      <c r="EA33" s="435"/>
      <c r="EB33" s="435"/>
      <c r="EC33" s="435"/>
      <c r="ED33" s="435"/>
      <c r="EE33" s="435"/>
      <c r="EF33" s="435"/>
      <c r="EG33" s="435"/>
      <c r="EH33" s="435"/>
      <c r="EI33" s="435"/>
      <c r="EJ33" s="435"/>
      <c r="EK33" s="435"/>
      <c r="EL33" s="435"/>
      <c r="EM33" s="435"/>
      <c r="EN33" s="435"/>
      <c r="EO33" s="435"/>
      <c r="EP33" s="435"/>
      <c r="EQ33" s="435"/>
      <c r="ER33" s="435"/>
      <c r="ES33" s="435"/>
      <c r="ET33" s="435"/>
      <c r="EU33" s="435"/>
      <c r="EV33" s="435"/>
      <c r="EW33" s="435"/>
      <c r="EX33" s="435"/>
      <c r="EY33" s="435"/>
      <c r="EZ33" s="435"/>
      <c r="FA33" s="435"/>
      <c r="FB33" s="435"/>
      <c r="FC33" s="435"/>
      <c r="FD33" s="435"/>
      <c r="FE33" s="435"/>
      <c r="FF33" s="435"/>
      <c r="FG33" s="435"/>
      <c r="FH33" s="435"/>
      <c r="FI33" s="435"/>
      <c r="FJ33" s="435"/>
      <c r="FK33" s="435"/>
      <c r="FL33" s="435"/>
      <c r="FM33" s="435"/>
      <c r="FN33" s="435"/>
      <c r="FO33" s="435"/>
      <c r="FP33" s="435"/>
      <c r="FQ33" s="435"/>
      <c r="FR33" s="435"/>
      <c r="FS33" s="435"/>
      <c r="FT33" s="435"/>
      <c r="FU33" s="435"/>
      <c r="FV33" s="435"/>
      <c r="FW33" s="435"/>
      <c r="FX33" s="435"/>
      <c r="FY33" s="435"/>
      <c r="FZ33" s="435"/>
      <c r="GA33" s="435"/>
      <c r="GB33" s="435"/>
      <c r="GC33" s="435"/>
      <c r="GD33" s="435"/>
      <c r="GE33" s="435"/>
      <c r="GF33" s="435"/>
      <c r="GG33" s="435"/>
      <c r="GH33" s="435"/>
      <c r="GI33" s="435"/>
      <c r="GJ33" s="435"/>
      <c r="GK33" s="435"/>
      <c r="GL33" s="435"/>
      <c r="GM33" s="435"/>
      <c r="GN33" s="435"/>
      <c r="GO33" s="435"/>
      <c r="GP33" s="435"/>
      <c r="GQ33" s="435"/>
      <c r="GR33" s="435"/>
      <c r="GS33" s="435"/>
      <c r="GT33" s="435"/>
      <c r="GU33" s="435"/>
      <c r="GV33" s="435"/>
      <c r="GW33" s="435"/>
      <c r="GX33" s="435"/>
      <c r="GY33" s="435"/>
      <c r="GZ33" s="435"/>
      <c r="HA33" s="435"/>
      <c r="HB33" s="435"/>
      <c r="HC33" s="435"/>
      <c r="HD33" s="435"/>
      <c r="HE33" s="435"/>
      <c r="HF33" s="435"/>
      <c r="HG33" s="435"/>
      <c r="HH33" s="435"/>
      <c r="HI33" s="435"/>
      <c r="HJ33" s="435"/>
      <c r="HK33" s="435"/>
      <c r="HL33" s="435"/>
      <c r="HM33" s="435"/>
      <c r="HN33" s="435"/>
      <c r="HO33" s="435"/>
      <c r="HP33" s="435"/>
      <c r="HQ33" s="435"/>
      <c r="HR33" s="435"/>
      <c r="HS33" s="435"/>
      <c r="HT33" s="435"/>
      <c r="HU33" s="435"/>
      <c r="HV33" s="435"/>
      <c r="HW33" s="435"/>
      <c r="HX33" s="435"/>
      <c r="HY33" s="435"/>
      <c r="HZ33" s="435"/>
      <c r="IA33" s="435"/>
      <c r="IB33" s="435"/>
      <c r="IC33" s="435"/>
      <c r="ID33" s="435"/>
      <c r="IE33" s="435"/>
      <c r="IF33" s="435"/>
      <c r="IG33" s="435"/>
      <c r="IH33" s="435"/>
      <c r="II33" s="435"/>
      <c r="IJ33" s="435"/>
      <c r="IK33" s="435"/>
      <c r="IL33" s="435"/>
      <c r="IM33" s="435"/>
      <c r="IN33" s="435"/>
      <c r="IO33" s="435"/>
      <c r="IP33" s="435"/>
      <c r="IQ33" s="435"/>
      <c r="IR33" s="435"/>
      <c r="IS33" s="435"/>
      <c r="IT33" s="435"/>
      <c r="IU33" s="435"/>
      <c r="IV33" s="435"/>
    </row>
    <row r="34" spans="1:256">
      <c r="A34" s="428"/>
      <c r="B34" s="428"/>
      <c r="C34" s="429" t="s">
        <v>601</v>
      </c>
      <c r="D34" s="449"/>
      <c r="E34" s="464"/>
      <c r="F34" s="450"/>
      <c r="G34" s="477"/>
    </row>
    <row r="35" spans="1:256">
      <c r="A35" s="431" t="s">
        <v>571</v>
      </c>
      <c r="B35" s="431" t="s">
        <v>602</v>
      </c>
      <c r="C35" s="432" t="s">
        <v>603</v>
      </c>
      <c r="D35" s="433" t="s">
        <v>589</v>
      </c>
      <c r="E35" s="459">
        <v>32</v>
      </c>
      <c r="F35" s="434">
        <v>0</v>
      </c>
      <c r="G35" s="469">
        <f>ROUND(E35*F35,2)</f>
        <v>0</v>
      </c>
      <c r="H35" s="435"/>
      <c r="I35" s="435"/>
      <c r="J35" s="435"/>
      <c r="K35" s="435"/>
      <c r="L35" s="435"/>
      <c r="M35" s="435"/>
      <c r="N35" s="435"/>
      <c r="O35" s="435"/>
      <c r="P35" s="435"/>
      <c r="Q35" s="435"/>
      <c r="R35" s="435"/>
      <c r="S35" s="435"/>
      <c r="T35" s="435"/>
      <c r="U35" s="435"/>
      <c r="V35" s="435"/>
      <c r="W35" s="435"/>
      <c r="X35" s="435"/>
      <c r="Y35" s="435"/>
      <c r="Z35" s="435"/>
      <c r="AA35" s="435"/>
      <c r="AB35" s="435"/>
      <c r="AC35" s="435"/>
      <c r="AD35" s="435"/>
      <c r="AE35" s="435"/>
      <c r="AF35" s="435"/>
      <c r="AG35" s="435"/>
      <c r="AH35" s="435"/>
      <c r="AI35" s="435"/>
      <c r="AJ35" s="435"/>
      <c r="AK35" s="435"/>
      <c r="AL35" s="435"/>
      <c r="AM35" s="435"/>
      <c r="AN35" s="435"/>
      <c r="AO35" s="435"/>
      <c r="AP35" s="435"/>
      <c r="AQ35" s="435"/>
      <c r="AR35" s="435"/>
      <c r="AS35" s="435"/>
      <c r="AT35" s="435"/>
      <c r="AU35" s="435"/>
      <c r="AV35" s="435"/>
      <c r="AW35" s="435"/>
      <c r="AX35" s="435"/>
      <c r="AY35" s="435"/>
      <c r="AZ35" s="435"/>
      <c r="BA35" s="435"/>
      <c r="BB35" s="435"/>
      <c r="BC35" s="435"/>
      <c r="BD35" s="435"/>
      <c r="BE35" s="435"/>
      <c r="BF35" s="435"/>
      <c r="BG35" s="435"/>
      <c r="BH35" s="435"/>
      <c r="BI35" s="435"/>
      <c r="BJ35" s="435"/>
      <c r="BK35" s="435"/>
      <c r="BL35" s="435"/>
      <c r="BM35" s="435"/>
      <c r="BN35" s="435"/>
      <c r="BO35" s="435"/>
      <c r="BP35" s="435"/>
      <c r="BQ35" s="435"/>
      <c r="BR35" s="435"/>
      <c r="BS35" s="435"/>
      <c r="BT35" s="435"/>
      <c r="BU35" s="435"/>
      <c r="BV35" s="435"/>
      <c r="BW35" s="435"/>
      <c r="BX35" s="435"/>
      <c r="BY35" s="435"/>
      <c r="BZ35" s="435"/>
      <c r="CA35" s="435"/>
      <c r="CB35" s="435"/>
      <c r="CC35" s="435"/>
      <c r="CD35" s="435"/>
      <c r="CE35" s="435"/>
      <c r="CF35" s="435"/>
      <c r="CG35" s="435"/>
      <c r="CH35" s="435"/>
      <c r="CI35" s="435"/>
      <c r="CJ35" s="435"/>
      <c r="CK35" s="435"/>
      <c r="CL35" s="435"/>
      <c r="CM35" s="435"/>
      <c r="CN35" s="435"/>
      <c r="CO35" s="435"/>
      <c r="CP35" s="435"/>
      <c r="CQ35" s="435"/>
      <c r="CR35" s="435"/>
      <c r="CS35" s="435"/>
      <c r="CT35" s="435"/>
      <c r="CU35" s="435"/>
      <c r="CV35" s="435"/>
      <c r="CW35" s="435"/>
      <c r="CX35" s="435"/>
      <c r="CY35" s="435"/>
      <c r="CZ35" s="435"/>
      <c r="DA35" s="435"/>
      <c r="DB35" s="435"/>
      <c r="DC35" s="435"/>
      <c r="DD35" s="435"/>
      <c r="DE35" s="435"/>
      <c r="DF35" s="435"/>
      <c r="DG35" s="435"/>
      <c r="DH35" s="435"/>
      <c r="DI35" s="435"/>
      <c r="DJ35" s="435"/>
      <c r="DK35" s="435"/>
      <c r="DL35" s="435"/>
      <c r="DM35" s="435"/>
      <c r="DN35" s="435"/>
      <c r="DO35" s="435"/>
      <c r="DP35" s="435"/>
      <c r="DQ35" s="435"/>
      <c r="DR35" s="435"/>
      <c r="DS35" s="435"/>
      <c r="DT35" s="435"/>
      <c r="DU35" s="435"/>
      <c r="DV35" s="435"/>
      <c r="DW35" s="435"/>
      <c r="DX35" s="435"/>
      <c r="DY35" s="435"/>
      <c r="DZ35" s="435"/>
      <c r="EA35" s="435"/>
      <c r="EB35" s="435"/>
      <c r="EC35" s="435"/>
      <c r="ED35" s="435"/>
      <c r="EE35" s="435"/>
      <c r="EF35" s="435"/>
      <c r="EG35" s="435"/>
      <c r="EH35" s="435"/>
      <c r="EI35" s="435"/>
      <c r="EJ35" s="435"/>
      <c r="EK35" s="435"/>
      <c r="EL35" s="435"/>
      <c r="EM35" s="435"/>
      <c r="EN35" s="435"/>
      <c r="EO35" s="435"/>
      <c r="EP35" s="435"/>
      <c r="EQ35" s="435"/>
      <c r="ER35" s="435"/>
      <c r="ES35" s="435"/>
      <c r="ET35" s="435"/>
      <c r="EU35" s="435"/>
      <c r="EV35" s="435"/>
      <c r="EW35" s="435"/>
      <c r="EX35" s="435"/>
      <c r="EY35" s="435"/>
      <c r="EZ35" s="435"/>
      <c r="FA35" s="435"/>
      <c r="FB35" s="435"/>
      <c r="FC35" s="435"/>
      <c r="FD35" s="435"/>
      <c r="FE35" s="435"/>
      <c r="FF35" s="435"/>
      <c r="FG35" s="435"/>
      <c r="FH35" s="435"/>
      <c r="FI35" s="435"/>
      <c r="FJ35" s="435"/>
      <c r="FK35" s="435"/>
      <c r="FL35" s="435"/>
      <c r="FM35" s="435"/>
      <c r="FN35" s="435"/>
      <c r="FO35" s="435"/>
      <c r="FP35" s="435"/>
      <c r="FQ35" s="435"/>
      <c r="FR35" s="435"/>
      <c r="FS35" s="435"/>
      <c r="FT35" s="435"/>
      <c r="FU35" s="435"/>
      <c r="FV35" s="435"/>
      <c r="FW35" s="435"/>
      <c r="FX35" s="435"/>
      <c r="FY35" s="435"/>
      <c r="FZ35" s="435"/>
      <c r="GA35" s="435"/>
      <c r="GB35" s="435"/>
      <c r="GC35" s="435"/>
      <c r="GD35" s="435"/>
      <c r="GE35" s="435"/>
      <c r="GF35" s="435"/>
      <c r="GG35" s="435"/>
      <c r="GH35" s="435"/>
      <c r="GI35" s="435"/>
      <c r="GJ35" s="435"/>
      <c r="GK35" s="435"/>
      <c r="GL35" s="435"/>
      <c r="GM35" s="435"/>
      <c r="GN35" s="435"/>
      <c r="GO35" s="435"/>
      <c r="GP35" s="435"/>
      <c r="GQ35" s="435"/>
      <c r="GR35" s="435"/>
      <c r="GS35" s="435"/>
      <c r="GT35" s="435"/>
      <c r="GU35" s="435"/>
      <c r="GV35" s="435"/>
      <c r="GW35" s="435"/>
      <c r="GX35" s="435"/>
      <c r="GY35" s="435"/>
      <c r="GZ35" s="435"/>
      <c r="HA35" s="435"/>
      <c r="HB35" s="435"/>
      <c r="HC35" s="435"/>
      <c r="HD35" s="435"/>
      <c r="HE35" s="435"/>
      <c r="HF35" s="435"/>
      <c r="HG35" s="435"/>
      <c r="HH35" s="435"/>
      <c r="HI35" s="435"/>
      <c r="HJ35" s="435"/>
      <c r="HK35" s="435"/>
      <c r="HL35" s="435"/>
      <c r="HM35" s="435"/>
      <c r="HN35" s="435"/>
      <c r="HO35" s="435"/>
      <c r="HP35" s="435"/>
      <c r="HQ35" s="435"/>
      <c r="HR35" s="435"/>
      <c r="HS35" s="435"/>
      <c r="HT35" s="435"/>
      <c r="HU35" s="435"/>
      <c r="HV35" s="435"/>
      <c r="HW35" s="435"/>
      <c r="HX35" s="435"/>
      <c r="HY35" s="435"/>
      <c r="HZ35" s="435"/>
      <c r="IA35" s="435"/>
      <c r="IB35" s="435"/>
      <c r="IC35" s="435"/>
      <c r="ID35" s="435"/>
      <c r="IE35" s="435"/>
      <c r="IF35" s="435"/>
      <c r="IG35" s="435"/>
      <c r="IH35" s="435"/>
      <c r="II35" s="435"/>
      <c r="IJ35" s="435"/>
      <c r="IK35" s="435"/>
      <c r="IL35" s="435"/>
      <c r="IM35" s="435"/>
      <c r="IN35" s="435"/>
      <c r="IO35" s="435"/>
      <c r="IP35" s="435"/>
      <c r="IQ35" s="435"/>
      <c r="IR35" s="435"/>
      <c r="IS35" s="435"/>
      <c r="IT35" s="435"/>
      <c r="IU35" s="435"/>
      <c r="IV35" s="435"/>
    </row>
    <row r="36" spans="1:256" ht="25.5">
      <c r="A36" s="436"/>
      <c r="B36" s="436"/>
      <c r="C36" s="437" t="s">
        <v>604</v>
      </c>
      <c r="D36" s="438"/>
      <c r="E36" s="460"/>
      <c r="F36" s="439"/>
      <c r="G36" s="475"/>
      <c r="H36" s="435"/>
      <c r="I36" s="435"/>
      <c r="J36" s="435"/>
      <c r="K36" s="435"/>
      <c r="L36" s="435"/>
      <c r="M36" s="435"/>
      <c r="N36" s="435"/>
      <c r="O36" s="435"/>
      <c r="P36" s="435"/>
      <c r="Q36" s="435"/>
      <c r="R36" s="435"/>
      <c r="S36" s="435"/>
      <c r="T36" s="435"/>
      <c r="U36" s="435"/>
      <c r="V36" s="435"/>
      <c r="W36" s="435"/>
      <c r="X36" s="435"/>
      <c r="Y36" s="435"/>
      <c r="Z36" s="435"/>
      <c r="AA36" s="435"/>
      <c r="AB36" s="435"/>
      <c r="AC36" s="435"/>
      <c r="AD36" s="435"/>
      <c r="AE36" s="435"/>
      <c r="AF36" s="435"/>
      <c r="AG36" s="435"/>
      <c r="AH36" s="435"/>
      <c r="AI36" s="435"/>
      <c r="AJ36" s="435"/>
      <c r="AK36" s="435"/>
      <c r="AL36" s="435"/>
      <c r="AM36" s="435"/>
      <c r="AN36" s="435"/>
      <c r="AO36" s="435"/>
      <c r="AP36" s="435"/>
      <c r="AQ36" s="435"/>
      <c r="AR36" s="435"/>
      <c r="AS36" s="435"/>
      <c r="AT36" s="435"/>
      <c r="AU36" s="435"/>
      <c r="AV36" s="435"/>
      <c r="AW36" s="435"/>
      <c r="AX36" s="435"/>
      <c r="AY36" s="435"/>
      <c r="AZ36" s="435"/>
      <c r="BA36" s="435"/>
      <c r="BB36" s="435"/>
      <c r="BC36" s="435"/>
      <c r="BD36" s="435"/>
      <c r="BE36" s="435"/>
      <c r="BF36" s="435"/>
      <c r="BG36" s="435"/>
      <c r="BH36" s="435"/>
      <c r="BI36" s="435"/>
      <c r="BJ36" s="435"/>
      <c r="BK36" s="435"/>
      <c r="BL36" s="435"/>
      <c r="BM36" s="435"/>
      <c r="BN36" s="435"/>
      <c r="BO36" s="435"/>
      <c r="BP36" s="435"/>
      <c r="BQ36" s="435"/>
      <c r="BR36" s="435"/>
      <c r="BS36" s="435"/>
      <c r="BT36" s="435"/>
      <c r="BU36" s="435"/>
      <c r="BV36" s="435"/>
      <c r="BW36" s="435"/>
      <c r="BX36" s="435"/>
      <c r="BY36" s="435"/>
      <c r="BZ36" s="435"/>
      <c r="CA36" s="435"/>
      <c r="CB36" s="435"/>
      <c r="CC36" s="435"/>
      <c r="CD36" s="435"/>
      <c r="CE36" s="435"/>
      <c r="CF36" s="435"/>
      <c r="CG36" s="435"/>
      <c r="CH36" s="435"/>
      <c r="CI36" s="435"/>
      <c r="CJ36" s="435"/>
      <c r="CK36" s="435"/>
      <c r="CL36" s="435"/>
      <c r="CM36" s="435"/>
      <c r="CN36" s="435"/>
      <c r="CO36" s="435"/>
      <c r="CP36" s="435"/>
      <c r="CQ36" s="435"/>
      <c r="CR36" s="435"/>
      <c r="CS36" s="435"/>
      <c r="CT36" s="435"/>
      <c r="CU36" s="435"/>
      <c r="CV36" s="435"/>
      <c r="CW36" s="435"/>
      <c r="CX36" s="435"/>
      <c r="CY36" s="435"/>
      <c r="CZ36" s="435"/>
      <c r="DA36" s="435"/>
      <c r="DB36" s="435"/>
      <c r="DC36" s="435"/>
      <c r="DD36" s="435"/>
      <c r="DE36" s="435"/>
      <c r="DF36" s="435"/>
      <c r="DG36" s="435"/>
      <c r="DH36" s="435"/>
      <c r="DI36" s="435"/>
      <c r="DJ36" s="435"/>
      <c r="DK36" s="435"/>
      <c r="DL36" s="435"/>
      <c r="DM36" s="435"/>
      <c r="DN36" s="435"/>
      <c r="DO36" s="435"/>
      <c r="DP36" s="435"/>
      <c r="DQ36" s="435"/>
      <c r="DR36" s="435"/>
      <c r="DS36" s="435"/>
      <c r="DT36" s="435"/>
      <c r="DU36" s="435"/>
      <c r="DV36" s="435"/>
      <c r="DW36" s="435"/>
      <c r="DX36" s="435"/>
      <c r="DY36" s="435"/>
      <c r="DZ36" s="435"/>
      <c r="EA36" s="435"/>
      <c r="EB36" s="435"/>
      <c r="EC36" s="435"/>
      <c r="ED36" s="435"/>
      <c r="EE36" s="435"/>
      <c r="EF36" s="435"/>
      <c r="EG36" s="435"/>
      <c r="EH36" s="435"/>
      <c r="EI36" s="435"/>
      <c r="EJ36" s="435"/>
      <c r="EK36" s="435"/>
      <c r="EL36" s="435"/>
      <c r="EM36" s="435"/>
      <c r="EN36" s="435"/>
      <c r="EO36" s="435"/>
      <c r="EP36" s="435"/>
      <c r="EQ36" s="435"/>
      <c r="ER36" s="435"/>
      <c r="ES36" s="435"/>
      <c r="ET36" s="435"/>
      <c r="EU36" s="435"/>
      <c r="EV36" s="435"/>
      <c r="EW36" s="435"/>
      <c r="EX36" s="435"/>
      <c r="EY36" s="435"/>
      <c r="EZ36" s="435"/>
      <c r="FA36" s="435"/>
      <c r="FB36" s="435"/>
      <c r="FC36" s="435"/>
      <c r="FD36" s="435"/>
      <c r="FE36" s="435"/>
      <c r="FF36" s="435"/>
      <c r="FG36" s="435"/>
      <c r="FH36" s="435"/>
      <c r="FI36" s="435"/>
      <c r="FJ36" s="435"/>
      <c r="FK36" s="435"/>
      <c r="FL36" s="435"/>
      <c r="FM36" s="435"/>
      <c r="FN36" s="435"/>
      <c r="FO36" s="435"/>
      <c r="FP36" s="435"/>
      <c r="FQ36" s="435"/>
      <c r="FR36" s="435"/>
      <c r="FS36" s="435"/>
      <c r="FT36" s="435"/>
      <c r="FU36" s="435"/>
      <c r="FV36" s="435"/>
      <c r="FW36" s="435"/>
      <c r="FX36" s="435"/>
      <c r="FY36" s="435"/>
      <c r="FZ36" s="435"/>
      <c r="GA36" s="435"/>
      <c r="GB36" s="435"/>
      <c r="GC36" s="435"/>
      <c r="GD36" s="435"/>
      <c r="GE36" s="435"/>
      <c r="GF36" s="435"/>
      <c r="GG36" s="435"/>
      <c r="GH36" s="435"/>
      <c r="GI36" s="435"/>
      <c r="GJ36" s="435"/>
      <c r="GK36" s="435"/>
      <c r="GL36" s="435"/>
      <c r="GM36" s="435"/>
      <c r="GN36" s="435"/>
      <c r="GO36" s="435"/>
      <c r="GP36" s="435"/>
      <c r="GQ36" s="435"/>
      <c r="GR36" s="435"/>
      <c r="GS36" s="435"/>
      <c r="GT36" s="435"/>
      <c r="GU36" s="435"/>
      <c r="GV36" s="435"/>
      <c r="GW36" s="435"/>
      <c r="GX36" s="435"/>
      <c r="GY36" s="435"/>
      <c r="GZ36" s="435"/>
      <c r="HA36" s="435"/>
      <c r="HB36" s="435"/>
      <c r="HC36" s="435"/>
      <c r="HD36" s="435"/>
      <c r="HE36" s="435"/>
      <c r="HF36" s="435"/>
      <c r="HG36" s="435"/>
      <c r="HH36" s="435"/>
      <c r="HI36" s="435"/>
      <c r="HJ36" s="435"/>
      <c r="HK36" s="435"/>
      <c r="HL36" s="435"/>
      <c r="HM36" s="435"/>
      <c r="HN36" s="435"/>
      <c r="HO36" s="435"/>
      <c r="HP36" s="435"/>
      <c r="HQ36" s="435"/>
      <c r="HR36" s="435"/>
      <c r="HS36" s="435"/>
      <c r="HT36" s="435"/>
      <c r="HU36" s="435"/>
      <c r="HV36" s="435"/>
      <c r="HW36" s="435"/>
      <c r="HX36" s="435"/>
      <c r="HY36" s="435"/>
      <c r="HZ36" s="435"/>
      <c r="IA36" s="435"/>
      <c r="IB36" s="435"/>
      <c r="IC36" s="435"/>
      <c r="ID36" s="435"/>
      <c r="IE36" s="435"/>
      <c r="IF36" s="435"/>
      <c r="IG36" s="435"/>
      <c r="IH36" s="435"/>
      <c r="II36" s="435"/>
      <c r="IJ36" s="435"/>
      <c r="IK36" s="435"/>
      <c r="IL36" s="435"/>
      <c r="IM36" s="435"/>
      <c r="IN36" s="435"/>
      <c r="IO36" s="435"/>
      <c r="IP36" s="435"/>
      <c r="IQ36" s="435"/>
      <c r="IR36" s="435"/>
      <c r="IS36" s="435"/>
      <c r="IT36" s="435"/>
      <c r="IU36" s="435"/>
      <c r="IV36" s="435"/>
    </row>
    <row r="37" spans="1:256">
      <c r="A37" s="431"/>
      <c r="B37" s="431"/>
      <c r="C37" s="443"/>
      <c r="D37" s="431"/>
      <c r="E37" s="462"/>
      <c r="F37" s="444"/>
      <c r="G37" s="473"/>
      <c r="H37" s="435"/>
      <c r="I37" s="435"/>
      <c r="J37" s="435"/>
      <c r="K37" s="435"/>
      <c r="L37" s="435"/>
      <c r="M37" s="435"/>
      <c r="N37" s="435"/>
      <c r="O37" s="435"/>
      <c r="P37" s="435"/>
      <c r="Q37" s="435"/>
      <c r="R37" s="435"/>
      <c r="S37" s="435"/>
      <c r="T37" s="435"/>
      <c r="U37" s="435"/>
      <c r="V37" s="435"/>
      <c r="W37" s="435"/>
      <c r="X37" s="435"/>
      <c r="Y37" s="435"/>
      <c r="Z37" s="435"/>
      <c r="AA37" s="435"/>
      <c r="AB37" s="435"/>
      <c r="AC37" s="435"/>
      <c r="AD37" s="435"/>
      <c r="AE37" s="435"/>
      <c r="AF37" s="435"/>
      <c r="AG37" s="435"/>
      <c r="AH37" s="435"/>
      <c r="AI37" s="435"/>
      <c r="AJ37" s="435"/>
      <c r="AK37" s="435"/>
      <c r="AL37" s="435"/>
      <c r="AM37" s="435"/>
      <c r="AN37" s="435"/>
      <c r="AO37" s="435"/>
      <c r="AP37" s="435"/>
      <c r="AQ37" s="435"/>
      <c r="AR37" s="435"/>
      <c r="AS37" s="435"/>
      <c r="AT37" s="435"/>
      <c r="AU37" s="435"/>
      <c r="AV37" s="435"/>
      <c r="AW37" s="435"/>
      <c r="AX37" s="435"/>
      <c r="AY37" s="435"/>
      <c r="AZ37" s="435"/>
      <c r="BA37" s="435"/>
      <c r="BB37" s="435"/>
      <c r="BC37" s="435"/>
      <c r="BD37" s="435"/>
      <c r="BE37" s="435"/>
      <c r="BF37" s="435"/>
      <c r="BG37" s="435"/>
      <c r="BH37" s="435"/>
      <c r="BI37" s="435"/>
      <c r="BJ37" s="435"/>
      <c r="BK37" s="435"/>
      <c r="BL37" s="435"/>
      <c r="BM37" s="435"/>
      <c r="BN37" s="435"/>
      <c r="BO37" s="435"/>
      <c r="BP37" s="435"/>
      <c r="BQ37" s="435"/>
      <c r="BR37" s="435"/>
      <c r="BS37" s="435"/>
      <c r="BT37" s="435"/>
      <c r="BU37" s="435"/>
      <c r="BV37" s="435"/>
      <c r="BW37" s="435"/>
      <c r="BX37" s="435"/>
      <c r="BY37" s="435"/>
      <c r="BZ37" s="435"/>
      <c r="CA37" s="435"/>
      <c r="CB37" s="435"/>
      <c r="CC37" s="435"/>
      <c r="CD37" s="435"/>
      <c r="CE37" s="435"/>
      <c r="CF37" s="435"/>
      <c r="CG37" s="435"/>
      <c r="CH37" s="435"/>
      <c r="CI37" s="435"/>
      <c r="CJ37" s="435"/>
      <c r="CK37" s="435"/>
      <c r="CL37" s="435"/>
      <c r="CM37" s="435"/>
      <c r="CN37" s="435"/>
      <c r="CO37" s="435"/>
      <c r="CP37" s="435"/>
      <c r="CQ37" s="435"/>
      <c r="CR37" s="435"/>
      <c r="CS37" s="435"/>
      <c r="CT37" s="435"/>
      <c r="CU37" s="435"/>
      <c r="CV37" s="435"/>
      <c r="CW37" s="435"/>
      <c r="CX37" s="435"/>
      <c r="CY37" s="435"/>
      <c r="CZ37" s="435"/>
      <c r="DA37" s="435"/>
      <c r="DB37" s="435"/>
      <c r="DC37" s="435"/>
      <c r="DD37" s="435"/>
      <c r="DE37" s="435"/>
      <c r="DF37" s="435"/>
      <c r="DG37" s="435"/>
      <c r="DH37" s="435"/>
      <c r="DI37" s="435"/>
      <c r="DJ37" s="435"/>
      <c r="DK37" s="435"/>
      <c r="DL37" s="435"/>
      <c r="DM37" s="435"/>
      <c r="DN37" s="435"/>
      <c r="DO37" s="435"/>
      <c r="DP37" s="435"/>
      <c r="DQ37" s="435"/>
      <c r="DR37" s="435"/>
      <c r="DS37" s="435"/>
      <c r="DT37" s="435"/>
      <c r="DU37" s="435"/>
      <c r="DV37" s="435"/>
      <c r="DW37" s="435"/>
      <c r="DX37" s="435"/>
      <c r="DY37" s="435"/>
      <c r="DZ37" s="435"/>
      <c r="EA37" s="435"/>
      <c r="EB37" s="435"/>
      <c r="EC37" s="435"/>
      <c r="ED37" s="435"/>
      <c r="EE37" s="435"/>
      <c r="EF37" s="435"/>
      <c r="EG37" s="435"/>
      <c r="EH37" s="435"/>
      <c r="EI37" s="435"/>
      <c r="EJ37" s="435"/>
      <c r="EK37" s="435"/>
      <c r="EL37" s="435"/>
      <c r="EM37" s="435"/>
      <c r="EN37" s="435"/>
      <c r="EO37" s="435"/>
      <c r="EP37" s="435"/>
      <c r="EQ37" s="435"/>
      <c r="ER37" s="435"/>
      <c r="ES37" s="435"/>
      <c r="ET37" s="435"/>
      <c r="EU37" s="435"/>
      <c r="EV37" s="435"/>
      <c r="EW37" s="435"/>
      <c r="EX37" s="435"/>
      <c r="EY37" s="435"/>
      <c r="EZ37" s="435"/>
      <c r="FA37" s="435"/>
      <c r="FB37" s="435"/>
      <c r="FC37" s="435"/>
      <c r="FD37" s="435"/>
      <c r="FE37" s="435"/>
      <c r="FF37" s="435"/>
      <c r="FG37" s="435"/>
      <c r="FH37" s="435"/>
      <c r="FI37" s="435"/>
      <c r="FJ37" s="435"/>
      <c r="FK37" s="435"/>
      <c r="FL37" s="435"/>
      <c r="FM37" s="435"/>
      <c r="FN37" s="435"/>
      <c r="FO37" s="435"/>
      <c r="FP37" s="435"/>
      <c r="FQ37" s="435"/>
      <c r="FR37" s="435"/>
      <c r="FS37" s="435"/>
      <c r="FT37" s="435"/>
      <c r="FU37" s="435"/>
      <c r="FV37" s="435"/>
      <c r="FW37" s="435"/>
      <c r="FX37" s="435"/>
      <c r="FY37" s="435"/>
      <c r="FZ37" s="435"/>
      <c r="GA37" s="435"/>
      <c r="GB37" s="435"/>
      <c r="GC37" s="435"/>
      <c r="GD37" s="435"/>
      <c r="GE37" s="435"/>
      <c r="GF37" s="435"/>
      <c r="GG37" s="435"/>
      <c r="GH37" s="435"/>
      <c r="GI37" s="435"/>
      <c r="GJ37" s="435"/>
      <c r="GK37" s="435"/>
      <c r="GL37" s="435"/>
      <c r="GM37" s="435"/>
      <c r="GN37" s="435"/>
      <c r="GO37" s="435"/>
      <c r="GP37" s="435"/>
      <c r="GQ37" s="435"/>
      <c r="GR37" s="435"/>
      <c r="GS37" s="435"/>
      <c r="GT37" s="435"/>
      <c r="GU37" s="435"/>
      <c r="GV37" s="435"/>
      <c r="GW37" s="435"/>
      <c r="GX37" s="435"/>
      <c r="GY37" s="435"/>
      <c r="GZ37" s="435"/>
      <c r="HA37" s="435"/>
      <c r="HB37" s="435"/>
      <c r="HC37" s="435"/>
      <c r="HD37" s="435"/>
      <c r="HE37" s="435"/>
      <c r="HF37" s="435"/>
      <c r="HG37" s="435"/>
      <c r="HH37" s="435"/>
      <c r="HI37" s="435"/>
      <c r="HJ37" s="435"/>
      <c r="HK37" s="435"/>
      <c r="HL37" s="435"/>
      <c r="HM37" s="435"/>
      <c r="HN37" s="435"/>
      <c r="HO37" s="435"/>
      <c r="HP37" s="435"/>
      <c r="HQ37" s="435"/>
      <c r="HR37" s="435"/>
      <c r="HS37" s="435"/>
      <c r="HT37" s="435"/>
      <c r="HU37" s="435"/>
      <c r="HV37" s="435"/>
      <c r="HW37" s="435"/>
      <c r="HX37" s="435"/>
      <c r="HY37" s="435"/>
      <c r="HZ37" s="435"/>
      <c r="IA37" s="435"/>
      <c r="IB37" s="435"/>
      <c r="IC37" s="435"/>
      <c r="ID37" s="435"/>
      <c r="IE37" s="435"/>
      <c r="IF37" s="435"/>
      <c r="IG37" s="435"/>
      <c r="IH37" s="435"/>
      <c r="II37" s="435"/>
      <c r="IJ37" s="435"/>
      <c r="IK37" s="435"/>
      <c r="IL37" s="435"/>
      <c r="IM37" s="435"/>
      <c r="IN37" s="435"/>
      <c r="IO37" s="435"/>
      <c r="IP37" s="435"/>
      <c r="IQ37" s="435"/>
      <c r="IR37" s="435"/>
      <c r="IS37" s="435"/>
      <c r="IT37" s="435"/>
      <c r="IU37" s="435"/>
      <c r="IV37" s="435"/>
    </row>
    <row r="38" spans="1:256">
      <c r="A38" s="428"/>
      <c r="B38" s="428"/>
      <c r="C38" s="429" t="s">
        <v>605</v>
      </c>
      <c r="D38" s="428"/>
      <c r="E38" s="458"/>
      <c r="F38" s="442"/>
      <c r="G38" s="468"/>
    </row>
    <row r="39" spans="1:256">
      <c r="A39" s="436" t="s">
        <v>571</v>
      </c>
      <c r="B39" s="436" t="s">
        <v>606</v>
      </c>
      <c r="C39" s="451" t="s">
        <v>607</v>
      </c>
      <c r="D39" s="438" t="s">
        <v>608</v>
      </c>
      <c r="E39" s="460">
        <v>185</v>
      </c>
      <c r="F39" s="452">
        <v>0</v>
      </c>
      <c r="G39" s="470">
        <f>ROUND(E39*F39,2)</f>
        <v>0</v>
      </c>
      <c r="H39" s="435"/>
      <c r="I39" s="435"/>
      <c r="J39" s="435"/>
      <c r="K39" s="435"/>
      <c r="L39" s="435"/>
      <c r="M39" s="435"/>
      <c r="N39" s="435"/>
      <c r="O39" s="435"/>
      <c r="P39" s="435"/>
      <c r="Q39" s="435"/>
      <c r="R39" s="435"/>
      <c r="S39" s="435"/>
      <c r="T39" s="435"/>
      <c r="U39" s="435"/>
      <c r="V39" s="435"/>
      <c r="W39" s="435"/>
      <c r="X39" s="435"/>
      <c r="Y39" s="435"/>
      <c r="Z39" s="435"/>
      <c r="AA39" s="435"/>
      <c r="AB39" s="435"/>
      <c r="AC39" s="435"/>
      <c r="AD39" s="435"/>
      <c r="AE39" s="435"/>
      <c r="AF39" s="435"/>
      <c r="AG39" s="435"/>
      <c r="AH39" s="435"/>
      <c r="AI39" s="435"/>
      <c r="AJ39" s="435"/>
      <c r="AK39" s="435"/>
      <c r="AL39" s="435"/>
      <c r="AM39" s="435"/>
      <c r="AN39" s="435"/>
      <c r="AO39" s="435"/>
      <c r="AP39" s="435"/>
      <c r="AQ39" s="435"/>
      <c r="AR39" s="435"/>
      <c r="AS39" s="435"/>
      <c r="AT39" s="435"/>
      <c r="AU39" s="435"/>
      <c r="AV39" s="435"/>
      <c r="AW39" s="435"/>
      <c r="AX39" s="435"/>
      <c r="AY39" s="435"/>
      <c r="AZ39" s="435"/>
      <c r="BA39" s="435"/>
      <c r="BB39" s="435"/>
      <c r="BC39" s="435"/>
      <c r="BD39" s="435"/>
      <c r="BE39" s="435"/>
      <c r="BF39" s="435"/>
      <c r="BG39" s="435"/>
      <c r="BH39" s="435"/>
      <c r="BI39" s="435"/>
      <c r="BJ39" s="435"/>
      <c r="BK39" s="435"/>
      <c r="BL39" s="435"/>
      <c r="BM39" s="435"/>
      <c r="BN39" s="435"/>
      <c r="BO39" s="435"/>
      <c r="BP39" s="435"/>
      <c r="BQ39" s="435"/>
      <c r="BR39" s="435"/>
      <c r="BS39" s="435"/>
      <c r="BT39" s="435"/>
      <c r="BU39" s="435"/>
      <c r="BV39" s="435"/>
      <c r="BW39" s="435"/>
      <c r="BX39" s="435"/>
      <c r="BY39" s="435"/>
      <c r="BZ39" s="435"/>
      <c r="CA39" s="435"/>
      <c r="CB39" s="435"/>
      <c r="CC39" s="435"/>
      <c r="CD39" s="435"/>
      <c r="CE39" s="435"/>
      <c r="CF39" s="435"/>
      <c r="CG39" s="435"/>
      <c r="CH39" s="435"/>
      <c r="CI39" s="435"/>
      <c r="CJ39" s="435"/>
      <c r="CK39" s="435"/>
      <c r="CL39" s="435"/>
      <c r="CM39" s="435"/>
      <c r="CN39" s="435"/>
      <c r="CO39" s="435"/>
      <c r="CP39" s="435"/>
      <c r="CQ39" s="435"/>
      <c r="CR39" s="435"/>
      <c r="CS39" s="435"/>
      <c r="CT39" s="435"/>
      <c r="CU39" s="435"/>
      <c r="CV39" s="435"/>
      <c r="CW39" s="435"/>
      <c r="CX39" s="435"/>
      <c r="CY39" s="435"/>
      <c r="CZ39" s="435"/>
      <c r="DA39" s="435"/>
      <c r="DB39" s="435"/>
      <c r="DC39" s="435"/>
      <c r="DD39" s="435"/>
      <c r="DE39" s="435"/>
      <c r="DF39" s="435"/>
      <c r="DG39" s="435"/>
      <c r="DH39" s="435"/>
      <c r="DI39" s="435"/>
      <c r="DJ39" s="435"/>
      <c r="DK39" s="435"/>
      <c r="DL39" s="435"/>
      <c r="DM39" s="435"/>
      <c r="DN39" s="435"/>
      <c r="DO39" s="435"/>
      <c r="DP39" s="435"/>
      <c r="DQ39" s="435"/>
      <c r="DR39" s="435"/>
      <c r="DS39" s="435"/>
      <c r="DT39" s="435"/>
      <c r="DU39" s="435"/>
      <c r="DV39" s="435"/>
      <c r="DW39" s="435"/>
      <c r="DX39" s="435"/>
      <c r="DY39" s="435"/>
      <c r="DZ39" s="435"/>
      <c r="EA39" s="435"/>
      <c r="EB39" s="435"/>
      <c r="EC39" s="435"/>
      <c r="ED39" s="435"/>
      <c r="EE39" s="435"/>
      <c r="EF39" s="435"/>
      <c r="EG39" s="435"/>
      <c r="EH39" s="435"/>
      <c r="EI39" s="435"/>
      <c r="EJ39" s="435"/>
      <c r="EK39" s="435"/>
      <c r="EL39" s="435"/>
      <c r="EM39" s="435"/>
      <c r="EN39" s="435"/>
      <c r="EO39" s="435"/>
      <c r="EP39" s="435"/>
      <c r="EQ39" s="435"/>
      <c r="ER39" s="435"/>
      <c r="ES39" s="435"/>
      <c r="ET39" s="435"/>
      <c r="EU39" s="435"/>
      <c r="EV39" s="435"/>
      <c r="EW39" s="435"/>
      <c r="EX39" s="435"/>
      <c r="EY39" s="435"/>
      <c r="EZ39" s="435"/>
      <c r="FA39" s="435"/>
      <c r="FB39" s="435"/>
      <c r="FC39" s="435"/>
      <c r="FD39" s="435"/>
      <c r="FE39" s="435"/>
      <c r="FF39" s="435"/>
      <c r="FG39" s="435"/>
      <c r="FH39" s="435"/>
      <c r="FI39" s="435"/>
      <c r="FJ39" s="435"/>
      <c r="FK39" s="435"/>
      <c r="FL39" s="435"/>
      <c r="FM39" s="435"/>
      <c r="FN39" s="435"/>
      <c r="FO39" s="435"/>
      <c r="FP39" s="435"/>
      <c r="FQ39" s="435"/>
      <c r="FR39" s="435"/>
      <c r="FS39" s="435"/>
      <c r="FT39" s="435"/>
      <c r="FU39" s="435"/>
      <c r="FV39" s="435"/>
      <c r="FW39" s="435"/>
      <c r="FX39" s="435"/>
      <c r="FY39" s="435"/>
      <c r="FZ39" s="435"/>
      <c r="GA39" s="435"/>
      <c r="GB39" s="435"/>
      <c r="GC39" s="435"/>
      <c r="GD39" s="435"/>
      <c r="GE39" s="435"/>
      <c r="GF39" s="435"/>
      <c r="GG39" s="435"/>
      <c r="GH39" s="435"/>
      <c r="GI39" s="435"/>
      <c r="GJ39" s="435"/>
      <c r="GK39" s="435"/>
      <c r="GL39" s="435"/>
      <c r="GM39" s="435"/>
      <c r="GN39" s="435"/>
      <c r="GO39" s="435"/>
      <c r="GP39" s="435"/>
      <c r="GQ39" s="435"/>
      <c r="GR39" s="435"/>
      <c r="GS39" s="435"/>
      <c r="GT39" s="435"/>
      <c r="GU39" s="435"/>
      <c r="GV39" s="435"/>
      <c r="GW39" s="435"/>
      <c r="GX39" s="435"/>
      <c r="GY39" s="435"/>
      <c r="GZ39" s="435"/>
      <c r="HA39" s="435"/>
      <c r="HB39" s="435"/>
      <c r="HC39" s="435"/>
      <c r="HD39" s="435"/>
      <c r="HE39" s="435"/>
      <c r="HF39" s="435"/>
      <c r="HG39" s="435"/>
      <c r="HH39" s="435"/>
      <c r="HI39" s="435"/>
      <c r="HJ39" s="435"/>
      <c r="HK39" s="435"/>
      <c r="HL39" s="435"/>
      <c r="HM39" s="435"/>
      <c r="HN39" s="435"/>
      <c r="HO39" s="435"/>
      <c r="HP39" s="435"/>
      <c r="HQ39" s="435"/>
      <c r="HR39" s="435"/>
      <c r="HS39" s="435"/>
      <c r="HT39" s="435"/>
      <c r="HU39" s="435"/>
      <c r="HV39" s="435"/>
      <c r="HW39" s="435"/>
      <c r="HX39" s="435"/>
      <c r="HY39" s="435"/>
      <c r="HZ39" s="435"/>
      <c r="IA39" s="435"/>
      <c r="IB39" s="435"/>
      <c r="IC39" s="435"/>
      <c r="ID39" s="435"/>
      <c r="IE39" s="435"/>
      <c r="IF39" s="435"/>
      <c r="IG39" s="435"/>
      <c r="IH39" s="435"/>
      <c r="II39" s="435"/>
      <c r="IJ39" s="435"/>
      <c r="IK39" s="435"/>
      <c r="IL39" s="435"/>
      <c r="IM39" s="435"/>
      <c r="IN39" s="435"/>
      <c r="IO39" s="435"/>
      <c r="IP39" s="435"/>
      <c r="IQ39" s="435"/>
      <c r="IR39" s="435"/>
      <c r="IS39" s="435"/>
      <c r="IT39" s="435"/>
      <c r="IU39" s="435"/>
      <c r="IV39" s="435"/>
    </row>
    <row r="40" spans="1:256" ht="25.5">
      <c r="A40" s="431" t="s">
        <v>576</v>
      </c>
      <c r="B40" s="431" t="s">
        <v>609</v>
      </c>
      <c r="C40" s="432" t="s">
        <v>610</v>
      </c>
      <c r="D40" s="433" t="s">
        <v>611</v>
      </c>
      <c r="E40" s="459">
        <v>2</v>
      </c>
      <c r="F40" s="453">
        <v>0</v>
      </c>
      <c r="G40" s="469">
        <f>ROUND(E40*F40,2)</f>
        <v>0</v>
      </c>
      <c r="H40" s="435"/>
      <c r="I40" s="435"/>
      <c r="J40" s="435"/>
      <c r="K40" s="435"/>
      <c r="L40" s="435"/>
      <c r="M40" s="435"/>
      <c r="N40" s="435"/>
      <c r="O40" s="435"/>
      <c r="P40" s="435"/>
      <c r="Q40" s="435"/>
      <c r="R40" s="435"/>
      <c r="S40" s="435"/>
      <c r="T40" s="435"/>
      <c r="U40" s="435"/>
      <c r="V40" s="435"/>
      <c r="W40" s="435"/>
      <c r="X40" s="435"/>
      <c r="Y40" s="435"/>
      <c r="Z40" s="435"/>
      <c r="AA40" s="435"/>
      <c r="AB40" s="435"/>
      <c r="AC40" s="435"/>
      <c r="AD40" s="435"/>
      <c r="AE40" s="435"/>
      <c r="AF40" s="435"/>
      <c r="AG40" s="435"/>
      <c r="AH40" s="435"/>
      <c r="AI40" s="435"/>
      <c r="AJ40" s="435"/>
      <c r="AK40" s="435"/>
      <c r="AL40" s="435"/>
      <c r="AM40" s="435"/>
      <c r="AN40" s="435"/>
      <c r="AO40" s="435"/>
      <c r="AP40" s="435"/>
      <c r="AQ40" s="435"/>
      <c r="AR40" s="435"/>
      <c r="AS40" s="435"/>
      <c r="AT40" s="435"/>
      <c r="AU40" s="435"/>
      <c r="AV40" s="435"/>
      <c r="AW40" s="435"/>
      <c r="AX40" s="435"/>
      <c r="AY40" s="435"/>
      <c r="AZ40" s="435"/>
      <c r="BA40" s="435"/>
      <c r="BB40" s="435"/>
      <c r="BC40" s="435"/>
      <c r="BD40" s="435"/>
      <c r="BE40" s="435"/>
      <c r="BF40" s="435"/>
      <c r="BG40" s="435"/>
      <c r="BH40" s="435"/>
      <c r="BI40" s="435"/>
      <c r="BJ40" s="435"/>
      <c r="BK40" s="435"/>
      <c r="BL40" s="435"/>
      <c r="BM40" s="435"/>
      <c r="BN40" s="435"/>
      <c r="BO40" s="435"/>
      <c r="BP40" s="435"/>
      <c r="BQ40" s="435"/>
      <c r="BR40" s="435"/>
      <c r="BS40" s="435"/>
      <c r="BT40" s="435"/>
      <c r="BU40" s="435"/>
      <c r="BV40" s="435"/>
      <c r="BW40" s="435"/>
      <c r="BX40" s="435"/>
      <c r="BY40" s="435"/>
      <c r="BZ40" s="435"/>
      <c r="CA40" s="435"/>
      <c r="CB40" s="435"/>
      <c r="CC40" s="435"/>
      <c r="CD40" s="435"/>
      <c r="CE40" s="435"/>
      <c r="CF40" s="435"/>
      <c r="CG40" s="435"/>
      <c r="CH40" s="435"/>
      <c r="CI40" s="435"/>
      <c r="CJ40" s="435"/>
      <c r="CK40" s="435"/>
      <c r="CL40" s="435"/>
      <c r="CM40" s="435"/>
      <c r="CN40" s="435"/>
      <c r="CO40" s="435"/>
      <c r="CP40" s="435"/>
      <c r="CQ40" s="435"/>
      <c r="CR40" s="435"/>
      <c r="CS40" s="435"/>
      <c r="CT40" s="435"/>
      <c r="CU40" s="435"/>
      <c r="CV40" s="435"/>
      <c r="CW40" s="435"/>
      <c r="CX40" s="435"/>
      <c r="CY40" s="435"/>
      <c r="CZ40" s="435"/>
      <c r="DA40" s="435"/>
      <c r="DB40" s="435"/>
      <c r="DC40" s="435"/>
      <c r="DD40" s="435"/>
      <c r="DE40" s="435"/>
      <c r="DF40" s="435"/>
      <c r="DG40" s="435"/>
      <c r="DH40" s="435"/>
      <c r="DI40" s="435"/>
      <c r="DJ40" s="435"/>
      <c r="DK40" s="435"/>
      <c r="DL40" s="435"/>
      <c r="DM40" s="435"/>
      <c r="DN40" s="435"/>
      <c r="DO40" s="435"/>
      <c r="DP40" s="435"/>
      <c r="DQ40" s="435"/>
      <c r="DR40" s="435"/>
      <c r="DS40" s="435"/>
      <c r="DT40" s="435"/>
      <c r="DU40" s="435"/>
      <c r="DV40" s="435"/>
      <c r="DW40" s="435"/>
      <c r="DX40" s="435"/>
      <c r="DY40" s="435"/>
      <c r="DZ40" s="435"/>
      <c r="EA40" s="435"/>
      <c r="EB40" s="435"/>
      <c r="EC40" s="435"/>
      <c r="ED40" s="435"/>
      <c r="EE40" s="435"/>
      <c r="EF40" s="435"/>
      <c r="EG40" s="435"/>
      <c r="EH40" s="435"/>
      <c r="EI40" s="435"/>
      <c r="EJ40" s="435"/>
      <c r="EK40" s="435"/>
      <c r="EL40" s="435"/>
      <c r="EM40" s="435"/>
      <c r="EN40" s="435"/>
      <c r="EO40" s="435"/>
      <c r="EP40" s="435"/>
      <c r="EQ40" s="435"/>
      <c r="ER40" s="435"/>
      <c r="ES40" s="435"/>
      <c r="ET40" s="435"/>
      <c r="EU40" s="435"/>
      <c r="EV40" s="435"/>
      <c r="EW40" s="435"/>
      <c r="EX40" s="435"/>
      <c r="EY40" s="435"/>
      <c r="EZ40" s="435"/>
      <c r="FA40" s="435"/>
      <c r="FB40" s="435"/>
      <c r="FC40" s="435"/>
      <c r="FD40" s="435"/>
      <c r="FE40" s="435"/>
      <c r="FF40" s="435"/>
      <c r="FG40" s="435"/>
      <c r="FH40" s="435"/>
      <c r="FI40" s="435"/>
      <c r="FJ40" s="435"/>
      <c r="FK40" s="435"/>
      <c r="FL40" s="435"/>
      <c r="FM40" s="435"/>
      <c r="FN40" s="435"/>
      <c r="FO40" s="435"/>
      <c r="FP40" s="435"/>
      <c r="FQ40" s="435"/>
      <c r="FR40" s="435"/>
      <c r="FS40" s="435"/>
      <c r="FT40" s="435"/>
      <c r="FU40" s="435"/>
      <c r="FV40" s="435"/>
      <c r="FW40" s="435"/>
      <c r="FX40" s="435"/>
      <c r="FY40" s="435"/>
      <c r="FZ40" s="435"/>
      <c r="GA40" s="435"/>
      <c r="GB40" s="435"/>
      <c r="GC40" s="435"/>
      <c r="GD40" s="435"/>
      <c r="GE40" s="435"/>
      <c r="GF40" s="435"/>
      <c r="GG40" s="435"/>
      <c r="GH40" s="435"/>
      <c r="GI40" s="435"/>
      <c r="GJ40" s="435"/>
      <c r="GK40" s="435"/>
      <c r="GL40" s="435"/>
      <c r="GM40" s="435"/>
      <c r="GN40" s="435"/>
      <c r="GO40" s="435"/>
      <c r="GP40" s="435"/>
      <c r="GQ40" s="435"/>
      <c r="GR40" s="435"/>
      <c r="GS40" s="435"/>
      <c r="GT40" s="435"/>
      <c r="GU40" s="435"/>
      <c r="GV40" s="435"/>
      <c r="GW40" s="435"/>
      <c r="GX40" s="435"/>
      <c r="GY40" s="435"/>
      <c r="GZ40" s="435"/>
      <c r="HA40" s="435"/>
      <c r="HB40" s="435"/>
      <c r="HC40" s="435"/>
      <c r="HD40" s="435"/>
      <c r="HE40" s="435"/>
      <c r="HF40" s="435"/>
      <c r="HG40" s="435"/>
      <c r="HH40" s="435"/>
      <c r="HI40" s="435"/>
      <c r="HJ40" s="435"/>
      <c r="HK40" s="435"/>
      <c r="HL40" s="435"/>
      <c r="HM40" s="435"/>
      <c r="HN40" s="435"/>
      <c r="HO40" s="435"/>
      <c r="HP40" s="435"/>
      <c r="HQ40" s="435"/>
      <c r="HR40" s="435"/>
      <c r="HS40" s="435"/>
      <c r="HT40" s="435"/>
      <c r="HU40" s="435"/>
      <c r="HV40" s="435"/>
      <c r="HW40" s="435"/>
      <c r="HX40" s="435"/>
      <c r="HY40" s="435"/>
      <c r="HZ40" s="435"/>
      <c r="IA40" s="435"/>
      <c r="IB40" s="435"/>
      <c r="IC40" s="435"/>
      <c r="ID40" s="435"/>
      <c r="IE40" s="435"/>
      <c r="IF40" s="435"/>
      <c r="IG40" s="435"/>
      <c r="IH40" s="435"/>
      <c r="II40" s="435"/>
      <c r="IJ40" s="435"/>
      <c r="IK40" s="435"/>
      <c r="IL40" s="435"/>
      <c r="IM40" s="435"/>
      <c r="IN40" s="435"/>
      <c r="IO40" s="435"/>
      <c r="IP40" s="435"/>
      <c r="IQ40" s="435"/>
      <c r="IR40" s="435"/>
      <c r="IS40" s="435"/>
      <c r="IT40" s="435"/>
      <c r="IU40" s="435"/>
      <c r="IV40" s="435"/>
    </row>
    <row r="41" spans="1:256" ht="25.5">
      <c r="A41" s="436"/>
      <c r="B41" s="436"/>
      <c r="C41" s="437" t="s">
        <v>612</v>
      </c>
      <c r="D41" s="438"/>
      <c r="E41" s="460"/>
      <c r="F41" s="439"/>
      <c r="G41" s="470"/>
      <c r="H41" s="435"/>
      <c r="I41" s="435"/>
      <c r="J41" s="435"/>
      <c r="K41" s="435"/>
      <c r="L41" s="435"/>
      <c r="M41" s="435"/>
      <c r="N41" s="435"/>
      <c r="O41" s="435"/>
      <c r="P41" s="435"/>
      <c r="Q41" s="435"/>
      <c r="R41" s="435"/>
      <c r="S41" s="435"/>
      <c r="T41" s="435"/>
      <c r="U41" s="435"/>
      <c r="V41" s="435"/>
      <c r="W41" s="435"/>
      <c r="X41" s="435"/>
      <c r="Y41" s="435"/>
      <c r="Z41" s="435"/>
      <c r="AA41" s="435"/>
      <c r="AB41" s="435"/>
      <c r="AC41" s="435"/>
      <c r="AD41" s="435"/>
      <c r="AE41" s="435"/>
      <c r="AF41" s="435"/>
      <c r="AG41" s="435"/>
      <c r="AH41" s="435"/>
      <c r="AI41" s="435"/>
      <c r="AJ41" s="435"/>
      <c r="AK41" s="435"/>
      <c r="AL41" s="435"/>
      <c r="AM41" s="435"/>
      <c r="AN41" s="435"/>
      <c r="AO41" s="435"/>
      <c r="AP41" s="435"/>
      <c r="AQ41" s="435"/>
      <c r="AR41" s="435"/>
      <c r="AS41" s="435"/>
      <c r="AT41" s="435"/>
      <c r="AU41" s="435"/>
      <c r="AV41" s="435"/>
      <c r="AW41" s="435"/>
      <c r="AX41" s="435"/>
      <c r="AY41" s="435"/>
      <c r="AZ41" s="435"/>
      <c r="BA41" s="435"/>
      <c r="BB41" s="435"/>
      <c r="BC41" s="435"/>
      <c r="BD41" s="435"/>
      <c r="BE41" s="435"/>
      <c r="BF41" s="435"/>
      <c r="BG41" s="435"/>
      <c r="BH41" s="435"/>
      <c r="BI41" s="435"/>
      <c r="BJ41" s="435"/>
      <c r="BK41" s="435"/>
      <c r="BL41" s="435"/>
      <c r="BM41" s="435"/>
      <c r="BN41" s="435"/>
      <c r="BO41" s="435"/>
      <c r="BP41" s="435"/>
      <c r="BQ41" s="435"/>
      <c r="BR41" s="435"/>
      <c r="BS41" s="435"/>
      <c r="BT41" s="435"/>
      <c r="BU41" s="435"/>
      <c r="BV41" s="435"/>
      <c r="BW41" s="435"/>
      <c r="BX41" s="435"/>
      <c r="BY41" s="435"/>
      <c r="BZ41" s="435"/>
      <c r="CA41" s="435"/>
      <c r="CB41" s="435"/>
      <c r="CC41" s="435"/>
      <c r="CD41" s="435"/>
      <c r="CE41" s="435"/>
      <c r="CF41" s="435"/>
      <c r="CG41" s="435"/>
      <c r="CH41" s="435"/>
      <c r="CI41" s="435"/>
      <c r="CJ41" s="435"/>
      <c r="CK41" s="435"/>
      <c r="CL41" s="435"/>
      <c r="CM41" s="435"/>
      <c r="CN41" s="435"/>
      <c r="CO41" s="435"/>
      <c r="CP41" s="435"/>
      <c r="CQ41" s="435"/>
      <c r="CR41" s="435"/>
      <c r="CS41" s="435"/>
      <c r="CT41" s="435"/>
      <c r="CU41" s="435"/>
      <c r="CV41" s="435"/>
      <c r="CW41" s="435"/>
      <c r="CX41" s="435"/>
      <c r="CY41" s="435"/>
      <c r="CZ41" s="435"/>
      <c r="DA41" s="435"/>
      <c r="DB41" s="435"/>
      <c r="DC41" s="435"/>
      <c r="DD41" s="435"/>
      <c r="DE41" s="435"/>
      <c r="DF41" s="435"/>
      <c r="DG41" s="435"/>
      <c r="DH41" s="435"/>
      <c r="DI41" s="435"/>
      <c r="DJ41" s="435"/>
      <c r="DK41" s="435"/>
      <c r="DL41" s="435"/>
      <c r="DM41" s="435"/>
      <c r="DN41" s="435"/>
      <c r="DO41" s="435"/>
      <c r="DP41" s="435"/>
      <c r="DQ41" s="435"/>
      <c r="DR41" s="435"/>
      <c r="DS41" s="435"/>
      <c r="DT41" s="435"/>
      <c r="DU41" s="435"/>
      <c r="DV41" s="435"/>
      <c r="DW41" s="435"/>
      <c r="DX41" s="435"/>
      <c r="DY41" s="435"/>
      <c r="DZ41" s="435"/>
      <c r="EA41" s="435"/>
      <c r="EB41" s="435"/>
      <c r="EC41" s="435"/>
      <c r="ED41" s="435"/>
      <c r="EE41" s="435"/>
      <c r="EF41" s="435"/>
      <c r="EG41" s="435"/>
      <c r="EH41" s="435"/>
      <c r="EI41" s="435"/>
      <c r="EJ41" s="435"/>
      <c r="EK41" s="435"/>
      <c r="EL41" s="435"/>
      <c r="EM41" s="435"/>
      <c r="EN41" s="435"/>
      <c r="EO41" s="435"/>
      <c r="EP41" s="435"/>
      <c r="EQ41" s="435"/>
      <c r="ER41" s="435"/>
      <c r="ES41" s="435"/>
      <c r="ET41" s="435"/>
      <c r="EU41" s="435"/>
      <c r="EV41" s="435"/>
      <c r="EW41" s="435"/>
      <c r="EX41" s="435"/>
      <c r="EY41" s="435"/>
      <c r="EZ41" s="435"/>
      <c r="FA41" s="435"/>
      <c r="FB41" s="435"/>
      <c r="FC41" s="435"/>
      <c r="FD41" s="435"/>
      <c r="FE41" s="435"/>
      <c r="FF41" s="435"/>
      <c r="FG41" s="435"/>
      <c r="FH41" s="435"/>
      <c r="FI41" s="435"/>
      <c r="FJ41" s="435"/>
      <c r="FK41" s="435"/>
      <c r="FL41" s="435"/>
      <c r="FM41" s="435"/>
      <c r="FN41" s="435"/>
      <c r="FO41" s="435"/>
      <c r="FP41" s="435"/>
      <c r="FQ41" s="435"/>
      <c r="FR41" s="435"/>
      <c r="FS41" s="435"/>
      <c r="FT41" s="435"/>
      <c r="FU41" s="435"/>
      <c r="FV41" s="435"/>
      <c r="FW41" s="435"/>
      <c r="FX41" s="435"/>
      <c r="FY41" s="435"/>
      <c r="FZ41" s="435"/>
      <c r="GA41" s="435"/>
      <c r="GB41" s="435"/>
      <c r="GC41" s="435"/>
      <c r="GD41" s="435"/>
      <c r="GE41" s="435"/>
      <c r="GF41" s="435"/>
      <c r="GG41" s="435"/>
      <c r="GH41" s="435"/>
      <c r="GI41" s="435"/>
      <c r="GJ41" s="435"/>
      <c r="GK41" s="435"/>
      <c r="GL41" s="435"/>
      <c r="GM41" s="435"/>
      <c r="GN41" s="435"/>
      <c r="GO41" s="435"/>
      <c r="GP41" s="435"/>
      <c r="GQ41" s="435"/>
      <c r="GR41" s="435"/>
      <c r="GS41" s="435"/>
      <c r="GT41" s="435"/>
      <c r="GU41" s="435"/>
      <c r="GV41" s="435"/>
      <c r="GW41" s="435"/>
      <c r="GX41" s="435"/>
      <c r="GY41" s="435"/>
      <c r="GZ41" s="435"/>
      <c r="HA41" s="435"/>
      <c r="HB41" s="435"/>
      <c r="HC41" s="435"/>
      <c r="HD41" s="435"/>
      <c r="HE41" s="435"/>
      <c r="HF41" s="435"/>
      <c r="HG41" s="435"/>
      <c r="HH41" s="435"/>
      <c r="HI41" s="435"/>
      <c r="HJ41" s="435"/>
      <c r="HK41" s="435"/>
      <c r="HL41" s="435"/>
      <c r="HM41" s="435"/>
      <c r="HN41" s="435"/>
      <c r="HO41" s="435"/>
      <c r="HP41" s="435"/>
      <c r="HQ41" s="435"/>
      <c r="HR41" s="435"/>
      <c r="HS41" s="435"/>
      <c r="HT41" s="435"/>
      <c r="HU41" s="435"/>
      <c r="HV41" s="435"/>
      <c r="HW41" s="435"/>
      <c r="HX41" s="435"/>
      <c r="HY41" s="435"/>
      <c r="HZ41" s="435"/>
      <c r="IA41" s="435"/>
      <c r="IB41" s="435"/>
      <c r="IC41" s="435"/>
      <c r="ID41" s="435"/>
      <c r="IE41" s="435"/>
      <c r="IF41" s="435"/>
      <c r="IG41" s="435"/>
      <c r="IH41" s="435"/>
      <c r="II41" s="435"/>
      <c r="IJ41" s="435"/>
      <c r="IK41" s="435"/>
      <c r="IL41" s="435"/>
      <c r="IM41" s="435"/>
      <c r="IN41" s="435"/>
      <c r="IO41" s="435"/>
      <c r="IP41" s="435"/>
      <c r="IQ41" s="435"/>
      <c r="IR41" s="435"/>
      <c r="IS41" s="435"/>
      <c r="IT41" s="435"/>
      <c r="IU41" s="435"/>
      <c r="IV41" s="435"/>
    </row>
    <row r="42" spans="1:256" ht="38.25">
      <c r="A42" s="431" t="s">
        <v>579</v>
      </c>
      <c r="B42" s="431" t="s">
        <v>613</v>
      </c>
      <c r="C42" s="432" t="s">
        <v>614</v>
      </c>
      <c r="D42" s="433" t="s">
        <v>608</v>
      </c>
      <c r="E42" s="459">
        <v>185</v>
      </c>
      <c r="F42" s="453">
        <v>0</v>
      </c>
      <c r="G42" s="469">
        <f>ROUND(E42*F42,2)</f>
        <v>0</v>
      </c>
      <c r="H42" s="435"/>
      <c r="I42" s="435"/>
      <c r="J42" s="435"/>
      <c r="K42" s="435"/>
      <c r="L42" s="435"/>
      <c r="M42" s="435"/>
      <c r="N42" s="435"/>
      <c r="O42" s="435"/>
      <c r="P42" s="435"/>
      <c r="Q42" s="435"/>
      <c r="R42" s="435"/>
      <c r="S42" s="435"/>
      <c r="T42" s="435"/>
      <c r="U42" s="435"/>
      <c r="V42" s="435"/>
      <c r="W42" s="435"/>
      <c r="X42" s="435"/>
      <c r="Y42" s="435"/>
      <c r="Z42" s="435"/>
      <c r="AA42" s="435"/>
      <c r="AB42" s="435"/>
      <c r="AC42" s="435"/>
      <c r="AD42" s="435"/>
      <c r="AE42" s="435"/>
      <c r="AF42" s="435"/>
      <c r="AG42" s="435"/>
      <c r="AH42" s="435"/>
      <c r="AI42" s="435"/>
      <c r="AJ42" s="435"/>
      <c r="AK42" s="435"/>
      <c r="AL42" s="435"/>
      <c r="AM42" s="435"/>
      <c r="AN42" s="435"/>
      <c r="AO42" s="435"/>
      <c r="AP42" s="435"/>
      <c r="AQ42" s="435"/>
      <c r="AR42" s="435"/>
      <c r="AS42" s="435"/>
      <c r="AT42" s="435"/>
      <c r="AU42" s="435"/>
      <c r="AV42" s="435"/>
      <c r="AW42" s="435"/>
      <c r="AX42" s="435"/>
      <c r="AY42" s="435"/>
      <c r="AZ42" s="435"/>
      <c r="BA42" s="435"/>
      <c r="BB42" s="435"/>
      <c r="BC42" s="435"/>
      <c r="BD42" s="435"/>
      <c r="BE42" s="435"/>
      <c r="BF42" s="435"/>
      <c r="BG42" s="435"/>
      <c r="BH42" s="435"/>
      <c r="BI42" s="435"/>
      <c r="BJ42" s="435"/>
      <c r="BK42" s="435"/>
      <c r="BL42" s="435"/>
      <c r="BM42" s="435"/>
      <c r="BN42" s="435"/>
      <c r="BO42" s="435"/>
      <c r="BP42" s="435"/>
      <c r="BQ42" s="435"/>
      <c r="BR42" s="435"/>
      <c r="BS42" s="435"/>
      <c r="BT42" s="435"/>
      <c r="BU42" s="435"/>
      <c r="BV42" s="435"/>
      <c r="BW42" s="435"/>
      <c r="BX42" s="435"/>
      <c r="BY42" s="435"/>
      <c r="BZ42" s="435"/>
      <c r="CA42" s="435"/>
      <c r="CB42" s="435"/>
      <c r="CC42" s="435"/>
      <c r="CD42" s="435"/>
      <c r="CE42" s="435"/>
      <c r="CF42" s="435"/>
      <c r="CG42" s="435"/>
      <c r="CH42" s="435"/>
      <c r="CI42" s="435"/>
      <c r="CJ42" s="435"/>
      <c r="CK42" s="435"/>
      <c r="CL42" s="435"/>
      <c r="CM42" s="435"/>
      <c r="CN42" s="435"/>
      <c r="CO42" s="435"/>
      <c r="CP42" s="435"/>
      <c r="CQ42" s="435"/>
      <c r="CR42" s="435"/>
      <c r="CS42" s="435"/>
      <c r="CT42" s="435"/>
      <c r="CU42" s="435"/>
      <c r="CV42" s="435"/>
      <c r="CW42" s="435"/>
      <c r="CX42" s="435"/>
      <c r="CY42" s="435"/>
      <c r="CZ42" s="435"/>
      <c r="DA42" s="435"/>
      <c r="DB42" s="435"/>
      <c r="DC42" s="435"/>
      <c r="DD42" s="435"/>
      <c r="DE42" s="435"/>
      <c r="DF42" s="435"/>
      <c r="DG42" s="435"/>
      <c r="DH42" s="435"/>
      <c r="DI42" s="435"/>
      <c r="DJ42" s="435"/>
      <c r="DK42" s="435"/>
      <c r="DL42" s="435"/>
      <c r="DM42" s="435"/>
      <c r="DN42" s="435"/>
      <c r="DO42" s="435"/>
      <c r="DP42" s="435"/>
      <c r="DQ42" s="435"/>
      <c r="DR42" s="435"/>
      <c r="DS42" s="435"/>
      <c r="DT42" s="435"/>
      <c r="DU42" s="435"/>
      <c r="DV42" s="435"/>
      <c r="DW42" s="435"/>
      <c r="DX42" s="435"/>
      <c r="DY42" s="435"/>
      <c r="DZ42" s="435"/>
      <c r="EA42" s="435"/>
      <c r="EB42" s="435"/>
      <c r="EC42" s="435"/>
      <c r="ED42" s="435"/>
      <c r="EE42" s="435"/>
      <c r="EF42" s="435"/>
      <c r="EG42" s="435"/>
      <c r="EH42" s="435"/>
      <c r="EI42" s="435"/>
      <c r="EJ42" s="435"/>
      <c r="EK42" s="435"/>
      <c r="EL42" s="435"/>
      <c r="EM42" s="435"/>
      <c r="EN42" s="435"/>
      <c r="EO42" s="435"/>
      <c r="EP42" s="435"/>
      <c r="EQ42" s="435"/>
      <c r="ER42" s="435"/>
      <c r="ES42" s="435"/>
      <c r="ET42" s="435"/>
      <c r="EU42" s="435"/>
      <c r="EV42" s="435"/>
      <c r="EW42" s="435"/>
      <c r="EX42" s="435"/>
      <c r="EY42" s="435"/>
      <c r="EZ42" s="435"/>
      <c r="FA42" s="435"/>
      <c r="FB42" s="435"/>
      <c r="FC42" s="435"/>
      <c r="FD42" s="435"/>
      <c r="FE42" s="435"/>
      <c r="FF42" s="435"/>
      <c r="FG42" s="435"/>
      <c r="FH42" s="435"/>
      <c r="FI42" s="435"/>
      <c r="FJ42" s="435"/>
      <c r="FK42" s="435"/>
      <c r="FL42" s="435"/>
      <c r="FM42" s="435"/>
      <c r="FN42" s="435"/>
      <c r="FO42" s="435"/>
      <c r="FP42" s="435"/>
      <c r="FQ42" s="435"/>
      <c r="FR42" s="435"/>
      <c r="FS42" s="435"/>
      <c r="FT42" s="435"/>
      <c r="FU42" s="435"/>
      <c r="FV42" s="435"/>
      <c r="FW42" s="435"/>
      <c r="FX42" s="435"/>
      <c r="FY42" s="435"/>
      <c r="FZ42" s="435"/>
      <c r="GA42" s="435"/>
      <c r="GB42" s="435"/>
      <c r="GC42" s="435"/>
      <c r="GD42" s="435"/>
      <c r="GE42" s="435"/>
      <c r="GF42" s="435"/>
      <c r="GG42" s="435"/>
      <c r="GH42" s="435"/>
      <c r="GI42" s="435"/>
      <c r="GJ42" s="435"/>
      <c r="GK42" s="435"/>
      <c r="GL42" s="435"/>
      <c r="GM42" s="435"/>
      <c r="GN42" s="435"/>
      <c r="GO42" s="435"/>
      <c r="GP42" s="435"/>
      <c r="GQ42" s="435"/>
      <c r="GR42" s="435"/>
      <c r="GS42" s="435"/>
      <c r="GT42" s="435"/>
      <c r="GU42" s="435"/>
      <c r="GV42" s="435"/>
      <c r="GW42" s="435"/>
      <c r="GX42" s="435"/>
      <c r="GY42" s="435"/>
      <c r="GZ42" s="435"/>
      <c r="HA42" s="435"/>
      <c r="HB42" s="435"/>
      <c r="HC42" s="435"/>
      <c r="HD42" s="435"/>
      <c r="HE42" s="435"/>
      <c r="HF42" s="435"/>
      <c r="HG42" s="435"/>
      <c r="HH42" s="435"/>
      <c r="HI42" s="435"/>
      <c r="HJ42" s="435"/>
      <c r="HK42" s="435"/>
      <c r="HL42" s="435"/>
      <c r="HM42" s="435"/>
      <c r="HN42" s="435"/>
      <c r="HO42" s="435"/>
      <c r="HP42" s="435"/>
      <c r="HQ42" s="435"/>
      <c r="HR42" s="435"/>
      <c r="HS42" s="435"/>
      <c r="HT42" s="435"/>
      <c r="HU42" s="435"/>
      <c r="HV42" s="435"/>
      <c r="HW42" s="435"/>
      <c r="HX42" s="435"/>
      <c r="HY42" s="435"/>
      <c r="HZ42" s="435"/>
      <c r="IA42" s="435"/>
      <c r="IB42" s="435"/>
      <c r="IC42" s="435"/>
      <c r="ID42" s="435"/>
      <c r="IE42" s="435"/>
      <c r="IF42" s="435"/>
      <c r="IG42" s="435"/>
      <c r="IH42" s="435"/>
      <c r="II42" s="435"/>
      <c r="IJ42" s="435"/>
      <c r="IK42" s="435"/>
      <c r="IL42" s="435"/>
      <c r="IM42" s="435"/>
      <c r="IN42" s="435"/>
      <c r="IO42" s="435"/>
      <c r="IP42" s="435"/>
      <c r="IQ42" s="435"/>
      <c r="IR42" s="435"/>
      <c r="IS42" s="435"/>
      <c r="IT42" s="435"/>
      <c r="IU42" s="435"/>
      <c r="IV42" s="435"/>
    </row>
    <row r="43" spans="1:256" ht="25.5">
      <c r="A43" s="436"/>
      <c r="B43" s="436"/>
      <c r="C43" s="437" t="s">
        <v>615</v>
      </c>
      <c r="D43" s="436"/>
      <c r="E43" s="461"/>
      <c r="F43" s="440"/>
      <c r="G43" s="471"/>
      <c r="H43" s="435"/>
      <c r="I43" s="435"/>
      <c r="J43" s="435"/>
      <c r="K43" s="435"/>
      <c r="L43" s="435"/>
      <c r="M43" s="435"/>
      <c r="N43" s="435"/>
      <c r="O43" s="435"/>
      <c r="P43" s="435"/>
      <c r="Q43" s="435"/>
      <c r="R43" s="435"/>
      <c r="S43" s="435"/>
      <c r="T43" s="435"/>
      <c r="U43" s="435"/>
      <c r="V43" s="435"/>
      <c r="W43" s="435"/>
      <c r="X43" s="435"/>
      <c r="Y43" s="435"/>
      <c r="Z43" s="435"/>
      <c r="AA43" s="435"/>
      <c r="AB43" s="435"/>
      <c r="AC43" s="435"/>
      <c r="AD43" s="435"/>
      <c r="AE43" s="435"/>
      <c r="AF43" s="435"/>
      <c r="AG43" s="435"/>
      <c r="AH43" s="435"/>
      <c r="AI43" s="435"/>
      <c r="AJ43" s="435"/>
      <c r="AK43" s="435"/>
      <c r="AL43" s="435"/>
      <c r="AM43" s="435"/>
      <c r="AN43" s="435"/>
      <c r="AO43" s="435"/>
      <c r="AP43" s="435"/>
      <c r="AQ43" s="435"/>
      <c r="AR43" s="435"/>
      <c r="AS43" s="435"/>
      <c r="AT43" s="435"/>
      <c r="AU43" s="435"/>
      <c r="AV43" s="435"/>
      <c r="AW43" s="435"/>
      <c r="AX43" s="435"/>
      <c r="AY43" s="435"/>
      <c r="AZ43" s="435"/>
      <c r="BA43" s="435"/>
      <c r="BB43" s="435"/>
      <c r="BC43" s="435"/>
      <c r="BD43" s="435"/>
      <c r="BE43" s="435"/>
      <c r="BF43" s="435"/>
      <c r="BG43" s="435"/>
      <c r="BH43" s="435"/>
      <c r="BI43" s="435"/>
      <c r="BJ43" s="435"/>
      <c r="BK43" s="435"/>
      <c r="BL43" s="435"/>
      <c r="BM43" s="435"/>
      <c r="BN43" s="435"/>
      <c r="BO43" s="435"/>
      <c r="BP43" s="435"/>
      <c r="BQ43" s="435"/>
      <c r="BR43" s="435"/>
      <c r="BS43" s="435"/>
      <c r="BT43" s="435"/>
      <c r="BU43" s="435"/>
      <c r="BV43" s="435"/>
      <c r="BW43" s="435"/>
      <c r="BX43" s="435"/>
      <c r="BY43" s="435"/>
      <c r="BZ43" s="435"/>
      <c r="CA43" s="435"/>
      <c r="CB43" s="435"/>
      <c r="CC43" s="435"/>
      <c r="CD43" s="435"/>
      <c r="CE43" s="435"/>
      <c r="CF43" s="435"/>
      <c r="CG43" s="435"/>
      <c r="CH43" s="435"/>
      <c r="CI43" s="435"/>
      <c r="CJ43" s="435"/>
      <c r="CK43" s="435"/>
      <c r="CL43" s="435"/>
      <c r="CM43" s="435"/>
      <c r="CN43" s="435"/>
      <c r="CO43" s="435"/>
      <c r="CP43" s="435"/>
      <c r="CQ43" s="435"/>
      <c r="CR43" s="435"/>
      <c r="CS43" s="435"/>
      <c r="CT43" s="435"/>
      <c r="CU43" s="435"/>
      <c r="CV43" s="435"/>
      <c r="CW43" s="435"/>
      <c r="CX43" s="435"/>
      <c r="CY43" s="435"/>
      <c r="CZ43" s="435"/>
      <c r="DA43" s="435"/>
      <c r="DB43" s="435"/>
      <c r="DC43" s="435"/>
      <c r="DD43" s="435"/>
      <c r="DE43" s="435"/>
      <c r="DF43" s="435"/>
      <c r="DG43" s="435"/>
      <c r="DH43" s="435"/>
      <c r="DI43" s="435"/>
      <c r="DJ43" s="435"/>
      <c r="DK43" s="435"/>
      <c r="DL43" s="435"/>
      <c r="DM43" s="435"/>
      <c r="DN43" s="435"/>
      <c r="DO43" s="435"/>
      <c r="DP43" s="435"/>
      <c r="DQ43" s="435"/>
      <c r="DR43" s="435"/>
      <c r="DS43" s="435"/>
      <c r="DT43" s="435"/>
      <c r="DU43" s="435"/>
      <c r="DV43" s="435"/>
      <c r="DW43" s="435"/>
      <c r="DX43" s="435"/>
      <c r="DY43" s="435"/>
      <c r="DZ43" s="435"/>
      <c r="EA43" s="435"/>
      <c r="EB43" s="435"/>
      <c r="EC43" s="435"/>
      <c r="ED43" s="435"/>
      <c r="EE43" s="435"/>
      <c r="EF43" s="435"/>
      <c r="EG43" s="435"/>
      <c r="EH43" s="435"/>
      <c r="EI43" s="435"/>
      <c r="EJ43" s="435"/>
      <c r="EK43" s="435"/>
      <c r="EL43" s="435"/>
      <c r="EM43" s="435"/>
      <c r="EN43" s="435"/>
      <c r="EO43" s="435"/>
      <c r="EP43" s="435"/>
      <c r="EQ43" s="435"/>
      <c r="ER43" s="435"/>
      <c r="ES43" s="435"/>
      <c r="ET43" s="435"/>
      <c r="EU43" s="435"/>
      <c r="EV43" s="435"/>
      <c r="EW43" s="435"/>
      <c r="EX43" s="435"/>
      <c r="EY43" s="435"/>
      <c r="EZ43" s="435"/>
      <c r="FA43" s="435"/>
      <c r="FB43" s="435"/>
      <c r="FC43" s="435"/>
      <c r="FD43" s="435"/>
      <c r="FE43" s="435"/>
      <c r="FF43" s="435"/>
      <c r="FG43" s="435"/>
      <c r="FH43" s="435"/>
      <c r="FI43" s="435"/>
      <c r="FJ43" s="435"/>
      <c r="FK43" s="435"/>
      <c r="FL43" s="435"/>
      <c r="FM43" s="435"/>
      <c r="FN43" s="435"/>
      <c r="FO43" s="435"/>
      <c r="FP43" s="435"/>
      <c r="FQ43" s="435"/>
      <c r="FR43" s="435"/>
      <c r="FS43" s="435"/>
      <c r="FT43" s="435"/>
      <c r="FU43" s="435"/>
      <c r="FV43" s="435"/>
      <c r="FW43" s="435"/>
      <c r="FX43" s="435"/>
      <c r="FY43" s="435"/>
      <c r="FZ43" s="435"/>
      <c r="GA43" s="435"/>
      <c r="GB43" s="435"/>
      <c r="GC43" s="435"/>
      <c r="GD43" s="435"/>
      <c r="GE43" s="435"/>
      <c r="GF43" s="435"/>
      <c r="GG43" s="435"/>
      <c r="GH43" s="435"/>
      <c r="GI43" s="435"/>
      <c r="GJ43" s="435"/>
      <c r="GK43" s="435"/>
      <c r="GL43" s="435"/>
      <c r="GM43" s="435"/>
      <c r="GN43" s="435"/>
      <c r="GO43" s="435"/>
      <c r="GP43" s="435"/>
      <c r="GQ43" s="435"/>
      <c r="GR43" s="435"/>
      <c r="GS43" s="435"/>
      <c r="GT43" s="435"/>
      <c r="GU43" s="435"/>
      <c r="GV43" s="435"/>
      <c r="GW43" s="435"/>
      <c r="GX43" s="435"/>
      <c r="GY43" s="435"/>
      <c r="GZ43" s="435"/>
      <c r="HA43" s="435"/>
      <c r="HB43" s="435"/>
      <c r="HC43" s="435"/>
      <c r="HD43" s="435"/>
      <c r="HE43" s="435"/>
      <c r="HF43" s="435"/>
      <c r="HG43" s="435"/>
      <c r="HH43" s="435"/>
      <c r="HI43" s="435"/>
      <c r="HJ43" s="435"/>
      <c r="HK43" s="435"/>
      <c r="HL43" s="435"/>
      <c r="HM43" s="435"/>
      <c r="HN43" s="435"/>
      <c r="HO43" s="435"/>
      <c r="HP43" s="435"/>
      <c r="HQ43" s="435"/>
      <c r="HR43" s="435"/>
      <c r="HS43" s="435"/>
      <c r="HT43" s="435"/>
      <c r="HU43" s="435"/>
      <c r="HV43" s="435"/>
      <c r="HW43" s="435"/>
      <c r="HX43" s="435"/>
      <c r="HY43" s="435"/>
      <c r="HZ43" s="435"/>
      <c r="IA43" s="435"/>
      <c r="IB43" s="435"/>
      <c r="IC43" s="435"/>
      <c r="ID43" s="435"/>
      <c r="IE43" s="435"/>
      <c r="IF43" s="435"/>
      <c r="IG43" s="435"/>
      <c r="IH43" s="435"/>
      <c r="II43" s="435"/>
      <c r="IJ43" s="435"/>
      <c r="IK43" s="435"/>
      <c r="IL43" s="435"/>
      <c r="IM43" s="435"/>
      <c r="IN43" s="435"/>
      <c r="IO43" s="435"/>
      <c r="IP43" s="435"/>
      <c r="IQ43" s="435"/>
      <c r="IR43" s="435"/>
      <c r="IS43" s="435"/>
      <c r="IT43" s="435"/>
      <c r="IU43" s="435"/>
      <c r="IV43" s="435"/>
    </row>
    <row r="44" spans="1:256">
      <c r="E44" s="456"/>
      <c r="F44" s="454"/>
      <c r="G44" s="478"/>
    </row>
    <row r="45" spans="1:256">
      <c r="E45" s="456"/>
      <c r="F45" s="454"/>
      <c r="G45" s="478"/>
    </row>
    <row r="46" spans="1:256" ht="16.5" thickBot="1">
      <c r="C46" s="455" t="s">
        <v>692</v>
      </c>
      <c r="D46" s="455"/>
      <c r="E46" s="465"/>
      <c r="F46" s="455"/>
      <c r="G46" s="479">
        <f>SUM(G13:G43)</f>
        <v>0</v>
      </c>
    </row>
    <row r="47" spans="1:256" ht="15.75" thickTop="1">
      <c r="C47" s="301" t="s">
        <v>505</v>
      </c>
      <c r="D47" s="301"/>
      <c r="E47" s="301"/>
      <c r="F47" s="301"/>
      <c r="G47" s="480">
        <f>G46*0.22</f>
        <v>0</v>
      </c>
    </row>
    <row r="48" spans="1:256" ht="16.5" thickBot="1">
      <c r="C48" s="305" t="s">
        <v>691</v>
      </c>
      <c r="D48" s="305"/>
      <c r="E48" s="305"/>
      <c r="F48" s="305"/>
      <c r="G48" s="481">
        <f>G47+G46</f>
        <v>0</v>
      </c>
    </row>
  </sheetData>
  <mergeCells count="2">
    <mergeCell ref="A2:G2"/>
    <mergeCell ref="C6:G6"/>
  </mergeCells>
  <pageMargins left="0.7" right="0.7" top="0.75" bottom="0.75" header="0.3" footer="0.3"/>
  <pageSetup paperSize="9" fitToHeight="0" orientation="landscape" r:id="rId1"/>
  <headerFooter>
    <oddFooter>&amp;LSl. Gradec - Barbara&amp;Czapora&amp;R&amp;P/&amp;N</oddFooter>
  </headerFooter>
  <ignoredErrors>
    <ignoredError sqref="A13:A42" numberStoredAsText="1"/>
    <ignoredError sqref="G47"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I38"/>
  <sheetViews>
    <sheetView tabSelected="1" zoomScaleNormal="100" workbookViewId="0">
      <selection activeCell="E10" sqref="E10"/>
    </sheetView>
  </sheetViews>
  <sheetFormatPr defaultRowHeight="12.75"/>
  <cols>
    <col min="1" max="1" width="9.140625" style="4"/>
    <col min="2" max="2" width="9.42578125" style="4" customWidth="1"/>
    <col min="3" max="3" width="16.5703125" style="4" customWidth="1"/>
    <col min="4" max="4" width="20.42578125" style="4" customWidth="1"/>
    <col min="5" max="16384" width="9.140625" style="4"/>
  </cols>
  <sheetData>
    <row r="1" spans="2:4" ht="46.5" customHeight="1">
      <c r="B1" s="482" t="s">
        <v>624</v>
      </c>
    </row>
    <row r="3" spans="2:4" s="484" customFormat="1" ht="15.75">
      <c r="B3" s="483" t="s">
        <v>616</v>
      </c>
      <c r="C3" s="483"/>
    </row>
    <row r="6" spans="2:4" s="485" customFormat="1" ht="20.100000000000001" customHeight="1">
      <c r="B6" s="546" t="s">
        <v>617</v>
      </c>
      <c r="C6" s="546"/>
      <c r="D6" s="499">
        <f>'Most Rekapitulacija'!$C$17</f>
        <v>0</v>
      </c>
    </row>
    <row r="7" spans="2:4" s="485" customFormat="1" ht="20.100000000000001" customHeight="1">
      <c r="B7" s="546" t="s">
        <v>618</v>
      </c>
      <c r="C7" s="546"/>
      <c r="D7" s="499">
        <f>Cesta!I173</f>
        <v>0</v>
      </c>
    </row>
    <row r="8" spans="2:4" s="485" customFormat="1" ht="20.100000000000001" customHeight="1">
      <c r="B8" s="546" t="s">
        <v>619</v>
      </c>
      <c r="C8" s="546"/>
      <c r="D8" s="499">
        <f>Potok!G32</f>
        <v>0</v>
      </c>
    </row>
    <row r="9" spans="2:4" s="485" customFormat="1" ht="20.100000000000001" customHeight="1">
      <c r="B9" s="546" t="s">
        <v>620</v>
      </c>
      <c r="C9" s="546"/>
      <c r="D9" s="499">
        <f>Elektro!H128</f>
        <v>0</v>
      </c>
    </row>
    <row r="10" spans="2:4" s="485" customFormat="1" ht="20.100000000000001" customHeight="1">
      <c r="B10" s="546" t="s">
        <v>621</v>
      </c>
      <c r="C10" s="546"/>
      <c r="D10" s="499">
        <f>Zapora!G46</f>
        <v>0</v>
      </c>
    </row>
    <row r="11" spans="2:4">
      <c r="B11" s="500"/>
      <c r="C11" s="501"/>
      <c r="D11" s="501"/>
    </row>
    <row r="12" spans="2:4" s="484" customFormat="1" ht="24.95" customHeight="1">
      <c r="B12" s="502" t="s">
        <v>15</v>
      </c>
      <c r="C12" s="503"/>
      <c r="D12" s="503">
        <f>SUM(D6:D10)</f>
        <v>0</v>
      </c>
    </row>
    <row r="13" spans="2:4" s="485" customFormat="1" ht="24.95" customHeight="1">
      <c r="B13" s="504" t="s">
        <v>138</v>
      </c>
      <c r="C13" s="499"/>
      <c r="D13" s="499">
        <f>0.22*D12</f>
        <v>0</v>
      </c>
    </row>
    <row r="14" spans="2:4" s="484" customFormat="1" ht="24.95" customHeight="1">
      <c r="B14" s="502" t="s">
        <v>523</v>
      </c>
      <c r="C14" s="503"/>
      <c r="D14" s="503">
        <f>D12+D13</f>
        <v>0</v>
      </c>
    </row>
    <row r="17" spans="2:9">
      <c r="B17" s="486" t="s">
        <v>625</v>
      </c>
      <c r="C17" s="359"/>
      <c r="D17" s="487"/>
      <c r="E17" s="488"/>
      <c r="F17" s="489"/>
      <c r="G17" s="24"/>
    </row>
    <row r="18" spans="2:9">
      <c r="B18" s="490" t="s">
        <v>632</v>
      </c>
      <c r="C18" s="359"/>
      <c r="D18" s="487"/>
      <c r="E18" s="488"/>
      <c r="F18" s="489"/>
      <c r="G18" s="24"/>
    </row>
    <row r="19" spans="2:9">
      <c r="B19" s="490" t="s">
        <v>626</v>
      </c>
      <c r="C19" s="359"/>
      <c r="D19" s="487"/>
      <c r="E19" s="488"/>
      <c r="F19" s="489"/>
      <c r="G19" s="24"/>
    </row>
    <row r="20" spans="2:9">
      <c r="B20" s="490" t="s">
        <v>627</v>
      </c>
      <c r="C20" s="359"/>
      <c r="D20" s="487"/>
      <c r="E20" s="488"/>
      <c r="F20" s="489"/>
      <c r="G20" s="24"/>
    </row>
    <row r="21" spans="2:9">
      <c r="B21" s="491" t="s">
        <v>633</v>
      </c>
      <c r="C21" s="359"/>
      <c r="D21" s="487"/>
      <c r="E21" s="488"/>
      <c r="F21" s="489"/>
      <c r="G21" s="24"/>
    </row>
    <row r="22" spans="2:9">
      <c r="C22" s="491" t="s">
        <v>634</v>
      </c>
      <c r="D22" s="487"/>
      <c r="E22" s="488"/>
      <c r="F22" s="489"/>
      <c r="G22" s="24"/>
    </row>
    <row r="23" spans="2:9">
      <c r="C23" s="492" t="s">
        <v>635</v>
      </c>
      <c r="D23" s="487"/>
      <c r="E23" s="488"/>
      <c r="F23" s="489"/>
      <c r="G23" s="24"/>
    </row>
    <row r="24" spans="2:9">
      <c r="C24" s="491" t="s">
        <v>636</v>
      </c>
      <c r="D24" s="487"/>
      <c r="E24" s="488"/>
      <c r="F24" s="489"/>
      <c r="G24" s="24"/>
    </row>
    <row r="25" spans="2:9">
      <c r="C25" s="491" t="s">
        <v>637</v>
      </c>
      <c r="D25" s="487"/>
      <c r="E25" s="488"/>
      <c r="F25" s="489"/>
      <c r="G25" s="24"/>
    </row>
    <row r="26" spans="2:9">
      <c r="B26" s="491"/>
      <c r="C26" s="493" t="s">
        <v>628</v>
      </c>
      <c r="D26" s="487"/>
      <c r="E26" s="488"/>
      <c r="F26" s="489"/>
      <c r="G26" s="24"/>
    </row>
    <row r="27" spans="2:9">
      <c r="B27" s="491"/>
      <c r="C27" s="494" t="s">
        <v>638</v>
      </c>
      <c r="D27" s="487"/>
      <c r="E27" s="488"/>
      <c r="F27" s="489"/>
      <c r="G27" s="24"/>
    </row>
    <row r="28" spans="2:9">
      <c r="B28" s="491"/>
      <c r="C28" s="494" t="s">
        <v>639</v>
      </c>
      <c r="D28" s="487"/>
      <c r="E28" s="488"/>
      <c r="F28" s="489"/>
      <c r="G28" s="24"/>
    </row>
    <row r="29" spans="2:9">
      <c r="B29" s="491"/>
      <c r="C29" s="495" t="s">
        <v>629</v>
      </c>
      <c r="D29" s="487"/>
      <c r="E29" s="488"/>
      <c r="F29" s="489"/>
      <c r="G29" s="24"/>
    </row>
    <row r="31" spans="2:9">
      <c r="B31" s="496" t="s">
        <v>630</v>
      </c>
      <c r="C31" s="359"/>
      <c r="D31" s="497"/>
      <c r="E31" s="497"/>
      <c r="F31" s="498"/>
      <c r="G31" s="24"/>
      <c r="H31" s="24"/>
      <c r="I31" s="24"/>
    </row>
    <row r="32" spans="2:9">
      <c r="B32" s="544" t="s">
        <v>631</v>
      </c>
      <c r="C32" s="545"/>
      <c r="D32" s="545"/>
      <c r="E32" s="545"/>
      <c r="F32" s="545"/>
      <c r="G32" s="545"/>
      <c r="H32" s="545"/>
      <c r="I32" s="545"/>
    </row>
    <row r="33" spans="2:9">
      <c r="B33" s="545"/>
      <c r="C33" s="545"/>
      <c r="D33" s="545"/>
      <c r="E33" s="545"/>
      <c r="F33" s="545"/>
      <c r="G33" s="545"/>
      <c r="H33" s="545"/>
      <c r="I33" s="545"/>
    </row>
    <row r="34" spans="2:9">
      <c r="B34" s="545"/>
      <c r="C34" s="545"/>
      <c r="D34" s="545"/>
      <c r="E34" s="545"/>
      <c r="F34" s="545"/>
      <c r="G34" s="545"/>
      <c r="H34" s="545"/>
      <c r="I34" s="545"/>
    </row>
    <row r="35" spans="2:9">
      <c r="B35" s="545"/>
      <c r="C35" s="545"/>
      <c r="D35" s="545"/>
      <c r="E35" s="545"/>
      <c r="F35" s="545"/>
      <c r="G35" s="545"/>
      <c r="H35" s="545"/>
      <c r="I35" s="545"/>
    </row>
    <row r="36" spans="2:9">
      <c r="B36" s="545"/>
      <c r="C36" s="545"/>
      <c r="D36" s="545"/>
      <c r="E36" s="545"/>
      <c r="F36" s="545"/>
      <c r="G36" s="545"/>
      <c r="H36" s="545"/>
      <c r="I36" s="545"/>
    </row>
    <row r="37" spans="2:9">
      <c r="B37" s="545"/>
      <c r="C37" s="545"/>
      <c r="D37" s="545"/>
      <c r="E37" s="545"/>
      <c r="F37" s="545"/>
      <c r="G37" s="545"/>
      <c r="H37" s="545"/>
      <c r="I37" s="545"/>
    </row>
    <row r="38" spans="2:9">
      <c r="B38" s="545"/>
      <c r="C38" s="545"/>
      <c r="D38" s="545"/>
      <c r="E38" s="545"/>
      <c r="F38" s="545"/>
      <c r="G38" s="545"/>
      <c r="H38" s="545"/>
      <c r="I38" s="545"/>
    </row>
  </sheetData>
  <mergeCells count="6">
    <mergeCell ref="B32:I38"/>
    <mergeCell ref="B6:C6"/>
    <mergeCell ref="B7:C7"/>
    <mergeCell ref="B8:C8"/>
    <mergeCell ref="B9:C9"/>
    <mergeCell ref="B10:C10"/>
  </mergeCells>
  <conditionalFormatting sqref="E17:E29">
    <cfRule type="cellIs" dxfId="1" priority="2" stopIfTrue="1" operator="equal">
      <formula>0</formula>
    </cfRule>
  </conditionalFormatting>
  <conditionalFormatting sqref="E31 H31:I38">
    <cfRule type="cellIs" dxfId="0" priority="1" stopIfTrue="1" operator="equal">
      <formula>0</formula>
    </cfRule>
  </conditionalFormatting>
  <pageMargins left="0.7" right="0.7" top="0.75" bottom="0.75" header="0.3" footer="0.3"/>
  <pageSetup paperSize="9" orientation="landscape" r:id="rId1"/>
  <headerFooter>
    <oddFooter>&amp;LSl. Gradec - Barbara&amp;Cskupna rekapitulacija&amp;R&amp;P/&amp;N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7</vt:i4>
      </vt:variant>
      <vt:variant>
        <vt:lpstr>Imenovani obsegi</vt:lpstr>
      </vt:variant>
      <vt:variant>
        <vt:i4>11</vt:i4>
      </vt:variant>
    </vt:vector>
  </HeadingPairs>
  <TitlesOfParts>
    <vt:vector size="18" baseType="lpstr">
      <vt:lpstr>Most</vt:lpstr>
      <vt:lpstr>Most Rekapitulacija</vt:lpstr>
      <vt:lpstr>Cesta</vt:lpstr>
      <vt:lpstr>Potok</vt:lpstr>
      <vt:lpstr>Elektro</vt:lpstr>
      <vt:lpstr>Zapora</vt:lpstr>
      <vt:lpstr>REKAPITULACIJA</vt:lpstr>
      <vt:lpstr>most_skupno_gradbenainobrtniska</vt:lpstr>
      <vt:lpstr>most_skupno_odvodnjavanje</vt:lpstr>
      <vt:lpstr>most_skupno_oprema</vt:lpstr>
      <vt:lpstr>most_skupno_pripravljalna</vt:lpstr>
      <vt:lpstr>most_skupno_razno</vt:lpstr>
      <vt:lpstr>most_skupno_tujestoritve</vt:lpstr>
      <vt:lpstr>most_skupno_voziscne</vt:lpstr>
      <vt:lpstr>most_skupno_zemeljska</vt:lpstr>
      <vt:lpstr>Cesta!Področje_tiskanja</vt:lpstr>
      <vt:lpstr>Most!Področje_tiskanja</vt:lpstr>
      <vt:lpstr>Zapora!Področje_tiskanja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Vesna Lesnik</dc:creator>
  <cp:lastModifiedBy>Uporabnik</cp:lastModifiedBy>
  <cp:lastPrinted>2020-11-12T09:44:27Z</cp:lastPrinted>
  <dcterms:created xsi:type="dcterms:W3CDTF">1999-04-03T08:16:43Z</dcterms:created>
  <dcterms:modified xsi:type="dcterms:W3CDTF">2020-12-01T16:40:48Z</dcterms:modified>
</cp:coreProperties>
</file>